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youkou kekka\kaityouhaiippan\kekka\"/>
    </mc:Choice>
  </mc:AlternateContent>
  <xr:revisionPtr revIDLastSave="0" documentId="13_ncr:1_{664BF427-289B-4E45-A514-E0BEA821073C}" xr6:coauthVersionLast="46" xr6:coauthVersionMax="46" xr10:uidLastSave="{00000000-0000-0000-0000-000000000000}"/>
  <bookViews>
    <workbookView xWindow="-108" yWindow="-108" windowWidth="23256" windowHeight="12576" tabRatio="762" xr2:uid="{00000000-000D-0000-FFFF-FFFF00000000}"/>
  </bookViews>
  <sheets>
    <sheet name="結果" sheetId="263" r:id="rId1"/>
    <sheet name="収支" sheetId="252" r:id="rId2"/>
  </sheets>
  <definedNames>
    <definedName name="_xlnm.Print_Area" localSheetId="0">結果!$A$1:$AS$38</definedName>
    <definedName name="_xlnm.Print_Area" localSheetId="1">収支!$A$1:$P$33</definedName>
  </definedNames>
  <calcPr calcId="191029"/>
</workbook>
</file>

<file path=xl/calcChain.xml><?xml version="1.0" encoding="utf-8"?>
<calcChain xmlns="http://schemas.openxmlformats.org/spreadsheetml/2006/main">
  <c r="K4" i="263" l="1"/>
  <c r="K5" i="263"/>
  <c r="K6" i="263"/>
  <c r="K9" i="263"/>
  <c r="K10" i="263"/>
  <c r="K11" i="263"/>
  <c r="E28" i="252" l="1"/>
  <c r="E16" i="252"/>
  <c r="AI36" i="263"/>
  <c r="N10" i="263"/>
  <c r="N9" i="263"/>
  <c r="N4" i="263"/>
  <c r="E11" i="252"/>
  <c r="V34" i="263"/>
  <c r="V36" i="263" s="1"/>
  <c r="O33" i="263"/>
  <c r="O34" i="263" s="1"/>
  <c r="O36" i="263" s="1"/>
  <c r="D33" i="263"/>
  <c r="D34" i="263" s="1"/>
  <c r="D36" i="263" s="1"/>
  <c r="D38" i="263" s="1"/>
  <c r="O37" i="263" s="1"/>
  <c r="Y31" i="263"/>
  <c r="AA31" i="263" s="1"/>
  <c r="R31" i="263"/>
  <c r="U31" i="263" s="1"/>
  <c r="N31" i="263"/>
  <c r="Y30" i="263"/>
  <c r="AA30" i="263" s="1"/>
  <c r="R30" i="263"/>
  <c r="U30" i="263" s="1"/>
  <c r="N30" i="263"/>
  <c r="Y29" i="263"/>
  <c r="AA29" i="263" s="1"/>
  <c r="R29" i="263"/>
  <c r="U29" i="263" s="1"/>
  <c r="N29" i="263"/>
  <c r="AJ28" i="263"/>
  <c r="AJ30" i="263" s="1"/>
  <c r="AJ31" i="263" s="1"/>
  <c r="AJ29" i="263" s="1"/>
  <c r="AJ27" i="263" s="1"/>
  <c r="Y28" i="263"/>
  <c r="AA28" i="263" s="1"/>
  <c r="R28" i="263"/>
  <c r="U28" i="263" s="1"/>
  <c r="N28" i="263"/>
  <c r="Y27" i="263"/>
  <c r="AA27" i="263" s="1"/>
  <c r="R27" i="263"/>
  <c r="U27" i="263" s="1"/>
  <c r="N27" i="263"/>
  <c r="Y26" i="263"/>
  <c r="AA26" i="263" s="1"/>
  <c r="R26" i="263"/>
  <c r="U26" i="263" s="1"/>
  <c r="N26" i="263"/>
  <c r="Y25" i="263"/>
  <c r="AA25" i="263" s="1"/>
  <c r="R25" i="263"/>
  <c r="U25" i="263" s="1"/>
  <c r="N25" i="263"/>
  <c r="Y24" i="263"/>
  <c r="AA24" i="263" s="1"/>
  <c r="R24" i="263"/>
  <c r="U24" i="263" s="1"/>
  <c r="N24" i="263"/>
  <c r="Y23" i="263"/>
  <c r="AA23" i="263" s="1"/>
  <c r="R23" i="263"/>
  <c r="U23" i="263" s="1"/>
  <c r="N23" i="263"/>
  <c r="AJ22" i="263"/>
  <c r="AJ24" i="263" s="1"/>
  <c r="AJ25" i="263" s="1"/>
  <c r="AJ23" i="263" s="1"/>
  <c r="AJ21" i="263" s="1"/>
  <c r="Y22" i="263"/>
  <c r="AA22" i="263" s="1"/>
  <c r="R22" i="263"/>
  <c r="U22" i="263" s="1"/>
  <c r="N22" i="263"/>
  <c r="Y21" i="263"/>
  <c r="AA21" i="263" s="1"/>
  <c r="R21" i="263"/>
  <c r="U21" i="263" s="1"/>
  <c r="N21" i="263"/>
  <c r="Y20" i="263"/>
  <c r="AA20" i="263" s="1"/>
  <c r="R20" i="263"/>
  <c r="U20" i="263" s="1"/>
  <c r="N20" i="263"/>
  <c r="Y19" i="263"/>
  <c r="AA19" i="263" s="1"/>
  <c r="R19" i="263"/>
  <c r="U19" i="263" s="1"/>
  <c r="N19" i="263"/>
  <c r="Y18" i="263"/>
  <c r="AA18" i="263" s="1"/>
  <c r="R18" i="263"/>
  <c r="U18" i="263" s="1"/>
  <c r="N18" i="263"/>
  <c r="Y17" i="263"/>
  <c r="AA17" i="263" s="1"/>
  <c r="R17" i="263"/>
  <c r="U17" i="263" s="1"/>
  <c r="N17" i="263"/>
  <c r="Y16" i="263"/>
  <c r="AA16" i="263" s="1"/>
  <c r="R16" i="263"/>
  <c r="U16" i="263" s="1"/>
  <c r="N16" i="263"/>
  <c r="Y15" i="263"/>
  <c r="AA15" i="263" s="1"/>
  <c r="R15" i="263"/>
  <c r="U15" i="263" s="1"/>
  <c r="N15" i="263"/>
  <c r="AJ14" i="263"/>
  <c r="AJ16" i="263" s="1"/>
  <c r="AJ18" i="263" s="1"/>
  <c r="AJ19" i="263" s="1"/>
  <c r="AJ17" i="263" s="1"/>
  <c r="AJ15" i="263" s="1"/>
  <c r="AJ13" i="263" s="1"/>
  <c r="Y14" i="263"/>
  <c r="AA14" i="263" s="1"/>
  <c r="R14" i="263"/>
  <c r="U14" i="263" s="1"/>
  <c r="N14" i="263"/>
  <c r="Y13" i="263"/>
  <c r="AA13" i="263" s="1"/>
  <c r="R13" i="263"/>
  <c r="U13" i="263" s="1"/>
  <c r="N13" i="263"/>
  <c r="Y12" i="263"/>
  <c r="AA12" i="263" s="1"/>
  <c r="R12" i="263"/>
  <c r="U12" i="263" s="1"/>
  <c r="N12" i="263"/>
  <c r="Y11" i="263"/>
  <c r="AA11" i="263" s="1"/>
  <c r="R11" i="263"/>
  <c r="U11" i="263" s="1"/>
  <c r="N11" i="263"/>
  <c r="Y10" i="263"/>
  <c r="AA10" i="263" s="1"/>
  <c r="R10" i="263"/>
  <c r="U10" i="263" s="1"/>
  <c r="Y9" i="263"/>
  <c r="AA9" i="263" s="1"/>
  <c r="R9" i="263"/>
  <c r="U9" i="263" s="1"/>
  <c r="Y8" i="263"/>
  <c r="AA8" i="263" s="1"/>
  <c r="R8" i="263"/>
  <c r="U8" i="263" s="1"/>
  <c r="N8" i="263"/>
  <c r="Y7" i="263"/>
  <c r="AA7" i="263" s="1"/>
  <c r="R7" i="263"/>
  <c r="U7" i="263" s="1"/>
  <c r="N7" i="263"/>
  <c r="AJ6" i="263"/>
  <c r="AJ8" i="263" s="1"/>
  <c r="AJ10" i="263" s="1"/>
  <c r="AJ11" i="263" s="1"/>
  <c r="AJ9" i="263" s="1"/>
  <c r="AJ7" i="263" s="1"/>
  <c r="AJ5" i="263" s="1"/>
  <c r="Y6" i="263"/>
  <c r="AA6" i="263" s="1"/>
  <c r="R6" i="263"/>
  <c r="U6" i="263" s="1"/>
  <c r="N6" i="263"/>
  <c r="Y5" i="263"/>
  <c r="AA5" i="263" s="1"/>
  <c r="R5" i="263"/>
  <c r="U5" i="263" s="1"/>
  <c r="N5" i="263"/>
  <c r="Y4" i="263"/>
  <c r="AA4" i="263" s="1"/>
  <c r="R4" i="263"/>
  <c r="U4" i="263" s="1"/>
  <c r="AQ33" i="263" l="1"/>
  <c r="O38" i="263"/>
  <c r="V37" i="263" s="1"/>
  <c r="V38" i="263" s="1"/>
  <c r="AI37" i="263" s="1"/>
  <c r="AI38" i="263" s="1"/>
  <c r="E8" i="252" l="1"/>
</calcChain>
</file>

<file path=xl/sharedStrings.xml><?xml version="1.0" encoding="utf-8"?>
<sst xmlns="http://schemas.openxmlformats.org/spreadsheetml/2006/main" count="547" uniqueCount="139">
  <si>
    <t>合計</t>
    <rPh sb="0" eb="2">
      <t>ゴウケイ</t>
    </rPh>
    <phoneticPr fontId="3"/>
  </si>
  <si>
    <t>保険</t>
    <rPh sb="0" eb="2">
      <t>ホケン</t>
    </rPh>
    <phoneticPr fontId="3"/>
  </si>
  <si>
    <t>曽我部雅勝</t>
    <rPh sb="0" eb="3">
      <t>ソガベ</t>
    </rPh>
    <rPh sb="3" eb="5">
      <t>マサカツ</t>
    </rPh>
    <phoneticPr fontId="3"/>
  </si>
  <si>
    <t>参加費</t>
    <rPh sb="0" eb="2">
      <t>サンカ</t>
    </rPh>
    <rPh sb="2" eb="3">
      <t>ヒ</t>
    </rPh>
    <phoneticPr fontId="3"/>
  </si>
  <si>
    <t>終了時刻</t>
    <rPh sb="0" eb="2">
      <t>シュウリョウ</t>
    </rPh>
    <rPh sb="2" eb="4">
      <t>ジコク</t>
    </rPh>
    <phoneticPr fontId="3"/>
  </si>
  <si>
    <t>開始時刻</t>
    <rPh sb="0" eb="2">
      <t>カイシ</t>
    </rPh>
    <rPh sb="2" eb="4">
      <t>ジコク</t>
    </rPh>
    <phoneticPr fontId="3"/>
  </si>
  <si>
    <t>消費時間</t>
    <rPh sb="0" eb="2">
      <t>ショウヒ</t>
    </rPh>
    <rPh sb="2" eb="4">
      <t>ジカン</t>
    </rPh>
    <phoneticPr fontId="3"/>
  </si>
  <si>
    <t>1ｹﾞｰﾑ時間</t>
    <rPh sb="5" eb="7">
      <t>ジカン</t>
    </rPh>
    <phoneticPr fontId="3"/>
  </si>
  <si>
    <t>1ｺｰﾄ当たり</t>
    <rPh sb="4" eb="5">
      <t>ア</t>
    </rPh>
    <phoneticPr fontId="3"/>
  </si>
  <si>
    <t>位</t>
    <rPh sb="0" eb="1">
      <t>イ</t>
    </rPh>
    <phoneticPr fontId="3"/>
  </si>
  <si>
    <t>③</t>
    <phoneticPr fontId="3"/>
  </si>
  <si>
    <t>あ</t>
    <phoneticPr fontId="3"/>
  </si>
  <si>
    <t>い</t>
    <phoneticPr fontId="3"/>
  </si>
  <si>
    <t>う</t>
    <phoneticPr fontId="3"/>
  </si>
  <si>
    <t>え</t>
    <phoneticPr fontId="3"/>
  </si>
  <si>
    <t>お</t>
    <phoneticPr fontId="3"/>
  </si>
  <si>
    <t>か</t>
    <phoneticPr fontId="3"/>
  </si>
  <si>
    <t>土居中
女２</t>
    <rPh sb="0" eb="2">
      <t>ドイ</t>
    </rPh>
    <rPh sb="2" eb="3">
      <t>チュウ</t>
    </rPh>
    <rPh sb="3" eb="4">
      <t>ミヤナカ</t>
    </rPh>
    <rPh sb="4" eb="5">
      <t>ジョ</t>
    </rPh>
    <phoneticPr fontId="3"/>
  </si>
  <si>
    <t>長原芽美</t>
    <rPh sb="0" eb="2">
      <t>ナガハラ</t>
    </rPh>
    <rPh sb="2" eb="3">
      <t>メ</t>
    </rPh>
    <rPh sb="3" eb="4">
      <t>ミ</t>
    </rPh>
    <phoneticPr fontId="3"/>
  </si>
  <si>
    <t>今井康浩</t>
    <rPh sb="0" eb="4">
      <t>イマイ</t>
    </rPh>
    <phoneticPr fontId="3"/>
  </si>
  <si>
    <t>２１点</t>
    <phoneticPr fontId="3"/>
  </si>
  <si>
    <t>三木空翔</t>
    <rPh sb="0" eb="2">
      <t>ミキ</t>
    </rPh>
    <rPh sb="2" eb="3">
      <t>ソラ</t>
    </rPh>
    <rPh sb="3" eb="4">
      <t>ショウ</t>
    </rPh>
    <phoneticPr fontId="3"/>
  </si>
  <si>
    <t>ｹﾞｰﾑ数</t>
    <rPh sb="4" eb="5">
      <t>スウ</t>
    </rPh>
    <phoneticPr fontId="3"/>
  </si>
  <si>
    <t>ﾀﾞﾌﾞﾙｽ ﾘｰｸﾞ戦</t>
    <rPh sb="11" eb="12">
      <t>セン</t>
    </rPh>
    <phoneticPr fontId="3"/>
  </si>
  <si>
    <t>賞</t>
    <rPh sb="0" eb="1">
      <t>ショウ</t>
    </rPh>
    <phoneticPr fontId="3"/>
  </si>
  <si>
    <t>賞品</t>
    <rPh sb="0" eb="2">
      <t>ショウヒン</t>
    </rPh>
    <phoneticPr fontId="3"/>
  </si>
  <si>
    <t>新宮中
１</t>
    <rPh sb="0" eb="2">
      <t>シングウ</t>
    </rPh>
    <rPh sb="2" eb="3">
      <t>チュウ</t>
    </rPh>
    <phoneticPr fontId="3"/>
  </si>
  <si>
    <t>山川慶翔</t>
    <rPh sb="0" eb="2">
      <t>ヤマカワ</t>
    </rPh>
    <rPh sb="2" eb="3">
      <t>ケイ</t>
    </rPh>
    <rPh sb="3" eb="4">
      <t>ショウ</t>
    </rPh>
    <phoneticPr fontId="3"/>
  </si>
  <si>
    <t>檜垣楓花</t>
    <rPh sb="0" eb="2">
      <t>ヒガキ</t>
    </rPh>
    <rPh sb="2" eb="4">
      <t>フウカ</t>
    </rPh>
    <phoneticPr fontId="3"/>
  </si>
  <si>
    <t>檜垣潤</t>
    <rPh sb="0" eb="2">
      <t>ヒガキ</t>
    </rPh>
    <rPh sb="2" eb="3">
      <t>ジュン</t>
    </rPh>
    <phoneticPr fontId="3"/>
  </si>
  <si>
    <t>石川豪城</t>
    <rPh sb="0" eb="2">
      <t>イシカワ</t>
    </rPh>
    <rPh sb="2" eb="3">
      <t>ゴウ</t>
    </rPh>
    <rPh sb="3" eb="4">
      <t>シロ</t>
    </rPh>
    <phoneticPr fontId="3"/>
  </si>
  <si>
    <t>花岡翔也</t>
    <rPh sb="0" eb="2">
      <t>ハナオカ</t>
    </rPh>
    <rPh sb="2" eb="4">
      <t>ショウヤ</t>
    </rPh>
    <phoneticPr fontId="3"/>
  </si>
  <si>
    <t>-</t>
    <phoneticPr fontId="3"/>
  </si>
  <si>
    <t>Ｄ</t>
    <phoneticPr fontId="3"/>
  </si>
  <si>
    <t>Ｆ</t>
    <phoneticPr fontId="3"/>
  </si>
  <si>
    <t>Ｃ</t>
    <phoneticPr fontId="3"/>
  </si>
  <si>
    <t>Ｅ</t>
    <phoneticPr fontId="3"/>
  </si>
  <si>
    <t>Ｂ</t>
    <phoneticPr fontId="3"/>
  </si>
  <si>
    <t>Ａ</t>
    <phoneticPr fontId="3"/>
  </si>
  <si>
    <t>ﾊﾐﾝｸﾞﾊﾞｰﾄﾞ</t>
  </si>
  <si>
    <t>(ｵｰﾌﾟﾝ）</t>
    <phoneticPr fontId="3"/>
  </si>
  <si>
    <t>⑤</t>
    <phoneticPr fontId="3"/>
  </si>
  <si>
    <t>⑥</t>
    <phoneticPr fontId="3"/>
  </si>
  <si>
    <t>①</t>
    <phoneticPr fontId="3"/>
  </si>
  <si>
    <t>②</t>
    <phoneticPr fontId="3"/>
  </si>
  <si>
    <t>④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</si>
  <si>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</si>
  <si>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</si>
  <si>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</si>
  <si>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</si>
  <si>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</si>
  <si>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</si>
  <si>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</si>
  <si>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</si>
  <si>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Ａ優勝</t>
    <rPh sb="1" eb="3">
      <t>ユウショウ</t>
    </rPh>
    <phoneticPr fontId="3"/>
  </si>
  <si>
    <t>Ａ準優勝</t>
    <rPh sb="1" eb="4">
      <t>ジュンユウショウ</t>
    </rPh>
    <phoneticPr fontId="3"/>
  </si>
  <si>
    <t>Ｂ優勝</t>
    <rPh sb="1" eb="3">
      <t>ユウショウ</t>
    </rPh>
    <phoneticPr fontId="3"/>
  </si>
  <si>
    <t>Ｂ準優勝</t>
    <rPh sb="1" eb="4">
      <t>ジュンユウショウ</t>
    </rPh>
    <phoneticPr fontId="3"/>
  </si>
  <si>
    <t>Ｃ優勝</t>
    <rPh sb="1" eb="3">
      <t>ユウショウ</t>
    </rPh>
    <phoneticPr fontId="3"/>
  </si>
  <si>
    <t>Ｃ準優勝</t>
    <rPh sb="1" eb="4">
      <t>ジュンユウショウ</t>
    </rPh>
    <phoneticPr fontId="3"/>
  </si>
  <si>
    <t>表彰</t>
    <rPh sb="0" eb="2">
      <t>ヒョウショウ</t>
    </rPh>
    <phoneticPr fontId="3"/>
  </si>
  <si>
    <t>シングルス
結果</t>
    <rPh sb="6" eb="8">
      <t>ケッカ</t>
    </rPh>
    <phoneticPr fontId="3"/>
  </si>
  <si>
    <t>＜参考＞</t>
    <rPh sb="1" eb="3">
      <t>サンコウ</t>
    </rPh>
    <phoneticPr fontId="3"/>
  </si>
  <si>
    <t>8個</t>
    <rPh sb="1" eb="2">
      <t>コ</t>
    </rPh>
    <phoneticPr fontId="3"/>
  </si>
  <si>
    <t>減免</t>
    <rPh sb="0" eb="2">
      <t>ゲンメン</t>
    </rPh>
    <phoneticPr fontId="3"/>
  </si>
  <si>
    <t>体育館代</t>
    <rPh sb="0" eb="3">
      <t>タイイクカン</t>
    </rPh>
    <rPh sb="3" eb="4">
      <t>ダイ</t>
    </rPh>
    <phoneticPr fontId="3"/>
  </si>
  <si>
    <t>＜支出＞</t>
    <rPh sb="1" eb="3">
      <t>シシュツ</t>
    </rPh>
    <phoneticPr fontId="3"/>
  </si>
  <si>
    <t>＜収入＞</t>
    <rPh sb="1" eb="3">
      <t>シュウニュウ</t>
    </rPh>
    <phoneticPr fontId="3"/>
  </si>
  <si>
    <t>新宮中
２</t>
    <rPh sb="0" eb="2">
      <t>シングウ</t>
    </rPh>
    <rPh sb="2" eb="3">
      <t>チュウ</t>
    </rPh>
    <phoneticPr fontId="3"/>
  </si>
  <si>
    <t>新宮中
女２</t>
    <rPh sb="0" eb="2">
      <t>シングウ</t>
    </rPh>
    <rPh sb="2" eb="3">
      <t>チュウ</t>
    </rPh>
    <rPh sb="4" eb="5">
      <t>オンナ</t>
    </rPh>
    <phoneticPr fontId="3"/>
  </si>
  <si>
    <t>内田琴羽</t>
    <rPh sb="0" eb="2">
      <t>ウチダ</t>
    </rPh>
    <rPh sb="2" eb="3">
      <t>コト</t>
    </rPh>
    <rPh sb="3" eb="4">
      <t>ワ</t>
    </rPh>
    <phoneticPr fontId="3"/>
  </si>
  <si>
    <t>大石修伍</t>
    <rPh sb="0" eb="2">
      <t>オオイシ</t>
    </rPh>
    <rPh sb="2" eb="3">
      <t>オサム</t>
    </rPh>
    <rPh sb="3" eb="4">
      <t>ゴ</t>
    </rPh>
    <phoneticPr fontId="3"/>
  </si>
  <si>
    <t>大西右恭</t>
    <rPh sb="0" eb="2">
      <t>オオニシ</t>
    </rPh>
    <rPh sb="2" eb="3">
      <t>ミギ</t>
    </rPh>
    <rPh sb="3" eb="4">
      <t>キョウ</t>
    </rPh>
    <phoneticPr fontId="3"/>
  </si>
  <si>
    <t>近藤靖宏</t>
    <rPh sb="0" eb="2">
      <t>コンドウ</t>
    </rPh>
    <rPh sb="2" eb="3">
      <t>ヤス</t>
    </rPh>
    <rPh sb="3" eb="4">
      <t>ヒロシ</t>
    </rPh>
    <phoneticPr fontId="3"/>
  </si>
  <si>
    <t>土居中
２</t>
    <rPh sb="0" eb="2">
      <t>ドイ</t>
    </rPh>
    <rPh sb="2" eb="3">
      <t>チュウ</t>
    </rPh>
    <phoneticPr fontId="3"/>
  </si>
  <si>
    <t>新宮中
３</t>
    <rPh sb="0" eb="2">
      <t>シングウ</t>
    </rPh>
    <rPh sb="2" eb="3">
      <t>チュウ</t>
    </rPh>
    <phoneticPr fontId="3"/>
  </si>
  <si>
    <t>土居高
２</t>
    <rPh sb="0" eb="2">
      <t>ドイ</t>
    </rPh>
    <rPh sb="2" eb="3">
      <t>ダカ</t>
    </rPh>
    <phoneticPr fontId="3"/>
  </si>
  <si>
    <t>梶田季桜</t>
    <rPh sb="0" eb="2">
      <t>カジタ</t>
    </rPh>
    <rPh sb="2" eb="3">
      <t>キ</t>
    </rPh>
    <rPh sb="3" eb="4">
      <t>サクラ</t>
    </rPh>
    <phoneticPr fontId="3"/>
  </si>
  <si>
    <t>眞鍋瑠</t>
    <rPh sb="0" eb="2">
      <t>マナベ</t>
    </rPh>
    <rPh sb="2" eb="3">
      <t>リュウ</t>
    </rPh>
    <phoneticPr fontId="3"/>
  </si>
  <si>
    <t>土居高
１</t>
    <rPh sb="0" eb="2">
      <t>ドイ</t>
    </rPh>
    <rPh sb="2" eb="3">
      <t>ダカ</t>
    </rPh>
    <phoneticPr fontId="3"/>
  </si>
  <si>
    <t>菅原凌賀</t>
    <rPh sb="0" eb="2">
      <t>スガワラ</t>
    </rPh>
    <rPh sb="2" eb="3">
      <t>リョウ</t>
    </rPh>
    <rPh sb="3" eb="4">
      <t>ガ</t>
    </rPh>
    <phoneticPr fontId="3"/>
  </si>
  <si>
    <t>篠原康輔</t>
    <rPh sb="0" eb="2">
      <t>シノハラ</t>
    </rPh>
    <rPh sb="2" eb="3">
      <t>ヤス</t>
    </rPh>
    <rPh sb="3" eb="4">
      <t>スケ</t>
    </rPh>
    <phoneticPr fontId="3"/>
  </si>
  <si>
    <t>篠原多輝</t>
    <rPh sb="0" eb="2">
      <t>シノハラ</t>
    </rPh>
    <rPh sb="2" eb="3">
      <t>タ</t>
    </rPh>
    <rPh sb="3" eb="4">
      <t>テル</t>
    </rPh>
    <phoneticPr fontId="3"/>
  </si>
  <si>
    <t>猪川ももか</t>
    <rPh sb="0" eb="2">
      <t>イノカワ</t>
    </rPh>
    <phoneticPr fontId="3"/>
  </si>
  <si>
    <t>池内一優</t>
    <rPh sb="0" eb="4">
      <t>イケウチイチユウ</t>
    </rPh>
    <phoneticPr fontId="3"/>
  </si>
  <si>
    <t>續木友葵</t>
  </si>
  <si>
    <t>ﾌﾞﾛｰｲﾝ</t>
    <phoneticPr fontId="3"/>
  </si>
  <si>
    <t>近藤康太</t>
    <rPh sb="0" eb="2">
      <t>コンドウ</t>
    </rPh>
    <rPh sb="2" eb="4">
      <t>コウタ</t>
    </rPh>
    <phoneticPr fontId="3"/>
  </si>
  <si>
    <t>今井隆太</t>
    <rPh sb="0" eb="2">
      <t>イマイ</t>
    </rPh>
    <rPh sb="2" eb="4">
      <t>リュウタ</t>
    </rPh>
    <phoneticPr fontId="3"/>
  </si>
  <si>
    <t>石川竜郎</t>
    <rPh sb="0" eb="2">
      <t>イシカワ</t>
    </rPh>
    <rPh sb="2" eb="4">
      <t>タツオ</t>
    </rPh>
    <phoneticPr fontId="3"/>
  </si>
  <si>
    <t>森宏次郎</t>
    <rPh sb="0" eb="1">
      <t>モリ</t>
    </rPh>
    <rPh sb="1" eb="2">
      <t>ヒロシ</t>
    </rPh>
    <rPh sb="2" eb="4">
      <t>ジロウ</t>
    </rPh>
    <rPh sb="3" eb="4">
      <t>ロウ</t>
    </rPh>
    <phoneticPr fontId="3"/>
  </si>
  <si>
    <t>山内智世</t>
    <rPh sb="0" eb="1">
      <t>ヤマ</t>
    </rPh>
    <rPh sb="1" eb="2">
      <t>ウチ</t>
    </rPh>
    <rPh sb="2" eb="3">
      <t>トモ</t>
    </rPh>
    <rPh sb="3" eb="4">
      <t>セ</t>
    </rPh>
    <phoneticPr fontId="3"/>
  </si>
  <si>
    <t>土居中
１</t>
    <rPh sb="0" eb="2">
      <t>ドイ</t>
    </rPh>
    <rPh sb="2" eb="3">
      <t>チュウ</t>
    </rPh>
    <phoneticPr fontId="3"/>
  </si>
  <si>
    <t>坂上想磨</t>
    <rPh sb="0" eb="2">
      <t>サカウエ</t>
    </rPh>
    <rPh sb="2" eb="3">
      <t>ソウ</t>
    </rPh>
    <rPh sb="3" eb="4">
      <t>マ</t>
    </rPh>
    <phoneticPr fontId="3"/>
  </si>
  <si>
    <t>(ｵｰﾌﾟﾝ)小6</t>
    <rPh sb="7" eb="8">
      <t>ショウ</t>
    </rPh>
    <phoneticPr fontId="3"/>
  </si>
  <si>
    <t>福本桜輝</t>
    <phoneticPr fontId="3"/>
  </si>
  <si>
    <t>2位-</t>
    <rPh sb="1" eb="2">
      <t>イ</t>
    </rPh>
    <phoneticPr fontId="3"/>
  </si>
  <si>
    <t>3位-</t>
    <rPh sb="1" eb="2">
      <t>イ</t>
    </rPh>
    <phoneticPr fontId="3"/>
  </si>
  <si>
    <t>4位-</t>
    <rPh sb="1" eb="2">
      <t>イ</t>
    </rPh>
    <phoneticPr fontId="3"/>
  </si>
  <si>
    <t>5位-</t>
    <rPh sb="1" eb="2">
      <t>イ</t>
    </rPh>
    <phoneticPr fontId="3"/>
  </si>
  <si>
    <t>4（３）</t>
    <phoneticPr fontId="3"/>
  </si>
  <si>
    <t>A</t>
    <phoneticPr fontId="3"/>
  </si>
  <si>
    <t>Ⅾ</t>
    <phoneticPr fontId="3"/>
  </si>
  <si>
    <t>Ｂ3</t>
    <phoneticPr fontId="3"/>
  </si>
  <si>
    <t>Ｂ4</t>
    <phoneticPr fontId="3"/>
  </si>
  <si>
    <t>Ａ3</t>
    <phoneticPr fontId="3"/>
  </si>
  <si>
    <t>Ａ4</t>
    <phoneticPr fontId="3"/>
  </si>
  <si>
    <t>Ｃ3</t>
    <phoneticPr fontId="3"/>
  </si>
  <si>
    <t>Ｄ優勝</t>
    <rPh sb="1" eb="3">
      <t>ユウショウ</t>
    </rPh>
    <phoneticPr fontId="3"/>
  </si>
  <si>
    <t>Ｄ準優勝</t>
    <rPh sb="1" eb="4">
      <t>ジュンユウショウ</t>
    </rPh>
    <phoneticPr fontId="3"/>
  </si>
  <si>
    <t>Ｄ3</t>
    <phoneticPr fontId="3"/>
  </si>
  <si>
    <t>第9回会長杯　市内ｼﾝｸﾞﾙｽ普及大会　2021年3月7日（日）</t>
    <rPh sb="0" eb="1">
      <t>ダイ</t>
    </rPh>
    <rPh sb="2" eb="3">
      <t>カイ</t>
    </rPh>
    <rPh sb="3" eb="5">
      <t>カイチョウ</t>
    </rPh>
    <rPh sb="5" eb="6">
      <t>ハイ</t>
    </rPh>
    <rPh sb="7" eb="9">
      <t>シナイ</t>
    </rPh>
    <rPh sb="14" eb="16">
      <t>フキュウ</t>
    </rPh>
    <rPh sb="16" eb="18">
      <t>タイカイ</t>
    </rPh>
    <rPh sb="18" eb="19">
      <t>　</t>
    </rPh>
    <phoneticPr fontId="3"/>
  </si>
  <si>
    <t>ゲーム数合計</t>
    <rPh sb="3" eb="4">
      <t>スウ</t>
    </rPh>
    <rPh sb="4" eb="6">
      <t>ゴウケイ</t>
    </rPh>
    <phoneticPr fontId="3"/>
  </si>
  <si>
    <t>三島高
OB</t>
    <rPh sb="0" eb="2">
      <t>ミシマ</t>
    </rPh>
    <rPh sb="2" eb="3">
      <t>タカ</t>
    </rPh>
    <phoneticPr fontId="3"/>
  </si>
  <si>
    <t>今井
教室</t>
    <rPh sb="0" eb="2">
      <t>イマイ</t>
    </rPh>
    <rPh sb="3" eb="5">
      <t>キョウシツ</t>
    </rPh>
    <phoneticPr fontId="3"/>
  </si>
  <si>
    <t>昼食
（約40分）</t>
    <rPh sb="0" eb="2">
      <t>チュウショク</t>
    </rPh>
    <rPh sb="4" eb="5">
      <t>ヤク</t>
    </rPh>
    <rPh sb="7" eb="8">
      <t>フン</t>
    </rPh>
    <phoneticPr fontId="3"/>
  </si>
  <si>
    <t>第9回会長杯 市内シングルス普及大会</t>
    <rPh sb="3" eb="5">
      <t>カイチョウ</t>
    </rPh>
    <rPh sb="5" eb="6">
      <t>ハイ</t>
    </rPh>
    <phoneticPr fontId="3"/>
  </si>
  <si>
    <t xml:space="preserve"> 2021年3月7日(日)　参加人数28名</t>
    <phoneticPr fontId="3"/>
  </si>
  <si>
    <t>28名×1000円</t>
    <rPh sb="2" eb="3">
      <t>メイ</t>
    </rPh>
    <rPh sb="8" eb="9">
      <t>エン</t>
    </rPh>
    <phoneticPr fontId="3"/>
  </si>
  <si>
    <t>24名×100円</t>
    <rPh sb="2" eb="3">
      <t>メイ</t>
    </rPh>
    <rPh sb="7" eb="8">
      <t>エン</t>
    </rPh>
    <phoneticPr fontId="3"/>
  </si>
  <si>
    <t>シャトル</t>
    <phoneticPr fontId="3"/>
  </si>
  <si>
    <t>未払い</t>
    <rPh sb="0" eb="1">
      <t>ミ</t>
    </rPh>
    <rPh sb="1" eb="2">
      <t>ハラ</t>
    </rPh>
    <phoneticPr fontId="3"/>
  </si>
  <si>
    <t>10本×3650円</t>
    <rPh sb="2" eb="3">
      <t>ホン</t>
    </rPh>
    <rPh sb="8" eb="9">
      <t>エン</t>
    </rPh>
    <phoneticPr fontId="3"/>
  </si>
  <si>
    <t>（参加費）－（総支出）＝　</t>
    <rPh sb="1" eb="3">
      <t>サンカ</t>
    </rPh>
    <rPh sb="3" eb="4">
      <t>ヒ</t>
    </rPh>
    <rPh sb="7" eb="8">
      <t>ソウ</t>
    </rPh>
    <rPh sb="8" eb="10">
      <t>シシュツ</t>
    </rPh>
    <phoneticPr fontId="3"/>
  </si>
  <si>
    <t>15:30頃閉会式まで終了。</t>
    <rPh sb="5" eb="6">
      <t>コロ</t>
    </rPh>
    <rPh sb="6" eb="9">
      <t>ヘイカイシキ</t>
    </rPh>
    <rPh sb="11" eb="13">
      <t>シュウリョウ</t>
    </rPh>
    <phoneticPr fontId="3"/>
  </si>
  <si>
    <t>終わって解散。</t>
    <phoneticPr fontId="3"/>
  </si>
  <si>
    <t>16:00前には片付けも全て</t>
    <rPh sb="5" eb="6">
      <t>マエ</t>
    </rPh>
    <rPh sb="8" eb="10">
      <t>カタヅ</t>
    </rPh>
    <rPh sb="12" eb="13">
      <t>スベ</t>
    </rPh>
    <phoneticPr fontId="3"/>
  </si>
  <si>
    <t>シャトル数10本（120個）</t>
    <rPh sb="4" eb="5">
      <t>スウ</t>
    </rPh>
    <rPh sb="7" eb="8">
      <t>ホン</t>
    </rPh>
    <rPh sb="12" eb="13">
      <t>コ</t>
    </rPh>
    <phoneticPr fontId="3"/>
  </si>
  <si>
    <t>机いす</t>
    <rPh sb="0" eb="1">
      <t>ツクエ</t>
    </rPh>
    <phoneticPr fontId="3"/>
  </si>
  <si>
    <t>川之江高OB</t>
    <rPh sb="0" eb="3">
      <t>カワノエ</t>
    </rPh>
    <rPh sb="3" eb="4">
      <t>ダカ</t>
    </rPh>
    <phoneticPr fontId="3"/>
  </si>
  <si>
    <t>三島南中女２</t>
    <rPh sb="0" eb="2">
      <t>ミシマ</t>
    </rPh>
    <rPh sb="2" eb="3">
      <t>ミナミ</t>
    </rPh>
    <rPh sb="3" eb="4">
      <t>チュウ</t>
    </rPh>
    <rPh sb="4" eb="5">
      <t>オンナ</t>
    </rPh>
    <phoneticPr fontId="3"/>
  </si>
  <si>
    <t>川之江小４</t>
    <rPh sb="0" eb="3">
      <t>カワノエ</t>
    </rPh>
    <rPh sb="3" eb="4">
      <t>ショウ</t>
    </rPh>
    <phoneticPr fontId="3"/>
  </si>
  <si>
    <t>川之江小６</t>
    <rPh sb="0" eb="3">
      <t>カワノエ</t>
    </rPh>
    <rPh sb="3" eb="4">
      <t>ショウ</t>
    </rPh>
    <phoneticPr fontId="3"/>
  </si>
  <si>
    <t>酒商ながはら</t>
    <rPh sb="0" eb="1">
      <t>サケ</t>
    </rPh>
    <rPh sb="1" eb="2">
      <t>ショウ</t>
    </rPh>
    <phoneticPr fontId="3"/>
  </si>
  <si>
    <r>
      <rPr>
        <sz val="50"/>
        <rFont val="ＭＳ Ｐゴシック"/>
        <family val="3"/>
        <charset val="128"/>
      </rPr>
      <t>①</t>
    </r>
    <r>
      <rPr>
        <sz val="36"/>
        <rFont val="ＭＳ Ｐゴシック"/>
        <family val="3"/>
        <charset val="128"/>
      </rPr>
      <t>ﾘｰｸﾞ戦</t>
    </r>
    <rPh sb="5" eb="6">
      <t>セン</t>
    </rPh>
    <phoneticPr fontId="3"/>
  </si>
  <si>
    <r>
      <rPr>
        <sz val="50"/>
        <rFont val="ＭＳ Ｐゴシック"/>
        <family val="3"/>
        <charset val="128"/>
      </rPr>
      <t>②</t>
    </r>
    <r>
      <rPr>
        <sz val="36"/>
        <rFont val="ＭＳ Ｐゴシック"/>
        <family val="3"/>
        <charset val="128"/>
      </rPr>
      <t>ﾘｰｸﾞ戦</t>
    </r>
    <rPh sb="5" eb="6">
      <t>セン</t>
    </rPh>
    <phoneticPr fontId="3"/>
  </si>
  <si>
    <t>順位</t>
    <rPh sb="0" eb="2">
      <t>ジュンイ</t>
    </rPh>
    <phoneticPr fontId="3"/>
  </si>
  <si>
    <t>市内</t>
    <rPh sb="0" eb="2">
      <t>シナイ</t>
    </rPh>
    <phoneticPr fontId="3"/>
  </si>
  <si>
    <t>総合</t>
    <rPh sb="0" eb="2">
      <t>ソウゴウ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</si>
</sst>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&quot;0&quot;位&quot;"/>
    <numFmt numFmtId="177" formatCode="&quot;&quot;@&quot;位&quot;"/>
    <numFmt numFmtId="178" formatCode="&quot;&quot;0&quot;ｹﾞｰﾑ&quot;"/>
    <numFmt numFmtId="179" formatCode="&quot;（計&quot;0&quot;ｹﾞｰﾑ）&quot;"/>
    <numFmt numFmtId="180" formatCode="&quot;1人&quot;0&quot;ｹﾞｰﾑ&quot;"/>
    <numFmt numFmtId="181" formatCode="&quot;(&quot;0.0&quot;本)&quot;"/>
    <numFmt numFmtId="182" formatCode="&quot;&quot;#,##0&quot; 円&quot;"/>
    <numFmt numFmtId="183" formatCode="&quot;×&quot;#,##0&quot;円&quot;"/>
    <numFmt numFmtId="184" formatCode="&quot;1人&quot;@&quot;ｹﾞｰﾑ&quot;"/>
  </numFmts>
  <fonts count="5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標準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72"/>
      <name val="ＭＳ Ｐゴシック"/>
      <family val="3"/>
      <charset val="128"/>
    </font>
    <font>
      <sz val="90"/>
      <name val="ＭＳ Ｐゴシック"/>
      <family val="3"/>
      <charset val="128"/>
    </font>
    <font>
      <sz val="28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36"/>
      <name val="ＭＳ Ｐゴシック"/>
      <family val="3"/>
      <charset val="128"/>
    </font>
    <font>
      <u/>
      <sz val="30"/>
      <name val="ＭＳ Ｐゴシック"/>
      <family val="3"/>
      <charset val="128"/>
    </font>
    <font>
      <u/>
      <sz val="3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6"/>
      <color theme="0" tint="-0.14999847407452621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16"/>
      <color theme="0" tint="-4.9989318521683403E-2"/>
      <name val="ＭＳ Ｐゴシック"/>
      <family val="3"/>
      <charset val="128"/>
    </font>
    <font>
      <sz val="90"/>
      <color theme="0" tint="-4.9989318521683403E-2"/>
      <name val="ＭＳ Ｐゴシック"/>
      <family val="3"/>
      <charset val="128"/>
    </font>
    <font>
      <sz val="22"/>
      <color theme="0" tint="-4.9989318521683403E-2"/>
      <name val="ＭＳ Ｐゴシック"/>
      <family val="3"/>
      <charset val="128"/>
    </font>
    <font>
      <sz val="14"/>
      <color theme="0" tint="-4.9989318521683403E-2"/>
      <name val="ＭＳ Ｐゴシック"/>
      <family val="3"/>
      <charset val="128"/>
    </font>
    <font>
      <sz val="20"/>
      <color theme="0" tint="-4.9989318521683403E-2"/>
      <name val="ＭＳ Ｐゴシック"/>
      <family val="3"/>
      <charset val="128"/>
    </font>
    <font>
      <sz val="18"/>
      <color theme="0" tint="-4.9989318521683403E-2"/>
      <name val="ＭＳ Ｐゴシック"/>
      <family val="3"/>
      <charset val="128"/>
    </font>
    <font>
      <sz val="72"/>
      <color theme="0" tint="-4.9989318521683403E-2"/>
      <name val="ＭＳ Ｐゴシック"/>
      <family val="3"/>
      <charset val="128"/>
    </font>
    <font>
      <sz val="65"/>
      <color theme="0" tint="-4.9989318521683403E-2"/>
      <name val="ＭＳ Ｐゴシック"/>
      <family val="3"/>
      <charset val="128"/>
    </font>
    <font>
      <b/>
      <sz val="26"/>
      <color theme="0" tint="-4.9989318521683403E-2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5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u/>
      <sz val="2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A3A3"/>
        <bgColor indexed="64"/>
      </patternFill>
    </fill>
    <fill>
      <patternFill patternType="solid">
        <fgColor rgb="FFFFA3A3"/>
        <bgColor indexed="45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45"/>
      </patternFill>
    </fill>
    <fill>
      <patternFill patternType="solid">
        <fgColor rgb="FFFFFFCC"/>
        <bgColor indexed="45"/>
      </patternFill>
    </fill>
    <fill>
      <patternFill patternType="solid">
        <fgColor rgb="FFD2FEE1"/>
        <bgColor indexed="4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45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theme="1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theme="1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 style="dashed">
        <color theme="1"/>
      </top>
      <bottom style="dashed">
        <color theme="1"/>
      </bottom>
      <diagonal/>
    </border>
    <border>
      <left style="thick">
        <color indexed="64"/>
      </left>
      <right/>
      <top style="thick">
        <color theme="1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DashDot">
        <color auto="1"/>
      </left>
      <right/>
      <top/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/>
      <diagonal/>
    </border>
    <border>
      <left style="thick">
        <color indexed="64"/>
      </left>
      <right style="thick">
        <color theme="1"/>
      </right>
      <top/>
      <bottom/>
      <diagonal/>
    </border>
    <border>
      <left style="thick">
        <color indexed="64"/>
      </left>
      <right style="thick">
        <color theme="1"/>
      </right>
      <top/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rgb="FF0070C0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theme="1"/>
      </right>
      <top/>
      <bottom style="hair">
        <color indexed="64"/>
      </bottom>
      <diagonal/>
    </border>
    <border>
      <left style="thick">
        <color indexed="64"/>
      </left>
      <right style="thick">
        <color theme="1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rgb="FF0070C0"/>
      </top>
      <bottom style="double">
        <color rgb="FF0070C0"/>
      </bottom>
      <diagonal/>
    </border>
    <border>
      <left/>
      <right style="thick">
        <color indexed="64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 style="double">
        <color rgb="FF0070C0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theme="1"/>
      </left>
      <right style="thin">
        <color indexed="64"/>
      </right>
      <top style="dashed">
        <color theme="1"/>
      </top>
      <bottom/>
      <diagonal/>
    </border>
    <border>
      <left style="thick">
        <color theme="1"/>
      </left>
      <right/>
      <top/>
      <bottom style="dashed">
        <color theme="1"/>
      </bottom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 style="thick">
        <color indexed="64"/>
      </right>
      <top/>
      <bottom style="double">
        <color rgb="FF0070C0"/>
      </bottom>
      <diagonal/>
    </border>
    <border>
      <left style="thick">
        <color theme="1"/>
      </left>
      <right style="thin">
        <color indexed="64"/>
      </right>
      <top style="dashed">
        <color theme="1"/>
      </top>
      <bottom style="thick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 style="thin">
        <color theme="1"/>
      </left>
      <right/>
      <top style="thin">
        <color theme="1"/>
      </top>
      <bottom style="thick">
        <color indexed="64"/>
      </bottom>
      <diagonal/>
    </border>
    <border>
      <left/>
      <right style="thick">
        <color indexed="64"/>
      </right>
      <top style="thin">
        <color theme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indexed="64"/>
      </right>
      <top/>
      <bottom style="thick">
        <color theme="1"/>
      </bottom>
      <diagonal/>
    </border>
    <border>
      <left style="double">
        <color rgb="FF0070C0"/>
      </left>
      <right/>
      <top style="thick">
        <color indexed="64"/>
      </top>
      <bottom style="double">
        <color rgb="FF0070C0"/>
      </bottom>
      <diagonal/>
    </border>
    <border>
      <left/>
      <right style="thick">
        <color indexed="64"/>
      </right>
      <top style="thick">
        <color indexed="64"/>
      </top>
      <bottom style="double">
        <color rgb="FF0070C0"/>
      </bottom>
      <diagonal/>
    </border>
    <border>
      <left style="thin">
        <color indexed="64"/>
      </left>
      <right/>
      <top style="double">
        <color rgb="FF0070C0"/>
      </top>
      <bottom style="thick">
        <color indexed="64"/>
      </bottom>
      <diagonal/>
    </border>
    <border>
      <left/>
      <right style="thick">
        <color indexed="64"/>
      </right>
      <top style="double">
        <color rgb="FF0070C0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70C0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8" fillId="0" borderId="0" applyFont="0" applyFill="0" applyBorder="0" applyAlignment="0" applyProtection="0"/>
    <xf numFmtId="6" fontId="6" fillId="0" borderId="0" applyFont="0" applyFill="0" applyBorder="0" applyAlignment="0" applyProtection="0">
      <alignment vertical="center"/>
    </xf>
    <xf numFmtId="0" fontId="7" fillId="0" borderId="0" applyBorder="0"/>
    <xf numFmtId="0" fontId="7" fillId="0" borderId="0" applyBorder="0"/>
    <xf numFmtId="0" fontId="6" fillId="0" borderId="0">
      <alignment vertical="center"/>
    </xf>
    <xf numFmtId="0" fontId="6" fillId="0" borderId="0"/>
    <xf numFmtId="0" fontId="7" fillId="0" borderId="0" applyBorder="0"/>
    <xf numFmtId="0" fontId="21" fillId="0" borderId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46">
    <xf numFmtId="0" fontId="0" fillId="0" borderId="0" xfId="0"/>
    <xf numFmtId="0" fontId="2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/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3" fillId="2" borderId="0" xfId="0" applyFont="1" applyFill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horizontal="left"/>
    </xf>
    <xf numFmtId="0" fontId="20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 shrinkToFit="1"/>
    </xf>
    <xf numFmtId="0" fontId="0" fillId="2" borderId="0" xfId="0" applyFill="1" applyBorder="1" applyAlignment="1">
      <alignment vertical="center"/>
    </xf>
    <xf numFmtId="0" fontId="17" fillId="2" borderId="0" xfId="0" applyFont="1" applyFill="1" applyAlignment="1"/>
    <xf numFmtId="0" fontId="11" fillId="2" borderId="0" xfId="0" applyFont="1" applyFill="1" applyAlignment="1">
      <alignment horizontal="left"/>
    </xf>
    <xf numFmtId="0" fontId="27" fillId="2" borderId="0" xfId="0" applyFont="1" applyFill="1" applyBorder="1" applyAlignment="1">
      <alignment horizontal="center" vertical="center" textRotation="255" shrinkToFit="1"/>
    </xf>
    <xf numFmtId="0" fontId="0" fillId="2" borderId="0" xfId="0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  <xf numFmtId="179" fontId="11" fillId="2" borderId="0" xfId="0" applyNumberFormat="1" applyFont="1" applyFill="1" applyAlignment="1">
      <alignment vertical="center" wrapText="1" shrinkToFit="1"/>
    </xf>
    <xf numFmtId="179" fontId="11" fillId="2" borderId="0" xfId="0" applyNumberFormat="1" applyFont="1" applyFill="1" applyAlignment="1">
      <alignment vertical="center" shrinkToFit="1"/>
    </xf>
    <xf numFmtId="0" fontId="16" fillId="2" borderId="0" xfId="0" applyFont="1" applyFill="1" applyAlignment="1"/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12" fillId="2" borderId="0" xfId="0" applyFont="1" applyFill="1" applyAlignment="1">
      <alignment shrinkToFit="1"/>
    </xf>
    <xf numFmtId="0" fontId="12" fillId="2" borderId="0" xfId="0" applyFont="1" applyFill="1" applyAlignment="1">
      <alignment vertical="center"/>
    </xf>
    <xf numFmtId="181" fontId="33" fillId="2" borderId="0" xfId="0" applyNumberFormat="1" applyFont="1" applyFill="1" applyAlignment="1">
      <alignment vertical="center"/>
    </xf>
    <xf numFmtId="177" fontId="15" fillId="2" borderId="0" xfId="2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 shrinkToFit="1"/>
    </xf>
    <xf numFmtId="177" fontId="32" fillId="2" borderId="0" xfId="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81" fontId="4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 shrinkToFit="1"/>
    </xf>
    <xf numFmtId="0" fontId="34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shrinkToFit="1"/>
    </xf>
    <xf numFmtId="177" fontId="9" fillId="2" borderId="19" xfId="2" applyNumberFormat="1" applyFont="1" applyFill="1" applyBorder="1" applyAlignment="1">
      <alignment horizontal="center" vertical="center"/>
    </xf>
    <xf numFmtId="177" fontId="9" fillId="2" borderId="17" xfId="2" applyNumberFormat="1" applyFont="1" applyFill="1" applyBorder="1" applyAlignment="1">
      <alignment horizontal="center" vertical="center"/>
    </xf>
    <xf numFmtId="177" fontId="9" fillId="2" borderId="18" xfId="2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182" fontId="38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37" fillId="2" borderId="0" xfId="0" quotePrefix="1" applyFont="1" applyFill="1" applyAlignment="1">
      <alignment vertical="center"/>
    </xf>
    <xf numFmtId="0" fontId="37" fillId="2" borderId="0" xfId="0" quotePrefix="1" applyFont="1" applyFill="1" applyAlignment="1">
      <alignment horizontal="right" vertical="center"/>
    </xf>
    <xf numFmtId="182" fontId="0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vertical="center"/>
    </xf>
    <xf numFmtId="182" fontId="0" fillId="13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182" fontId="0" fillId="2" borderId="9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/>
    </xf>
    <xf numFmtId="183" fontId="35" fillId="2" borderId="0" xfId="0" applyNumberFormat="1" applyFont="1" applyFill="1" applyBorder="1" applyAlignment="1">
      <alignment horizontal="left" vertical="center"/>
    </xf>
    <xf numFmtId="182" fontId="0" fillId="2" borderId="6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182" fontId="0" fillId="2" borderId="4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183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20" fontId="0" fillId="2" borderId="0" xfId="0" applyNumberFormat="1" applyFont="1" applyFill="1" applyBorder="1" applyAlignment="1">
      <alignment horizontal="center" vertical="center"/>
    </xf>
    <xf numFmtId="182" fontId="0" fillId="2" borderId="9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82" fontId="0" fillId="2" borderId="4" xfId="0" applyNumberFormat="1" applyFont="1" applyFill="1" applyBorder="1" applyAlignment="1">
      <alignment vertical="center" shrinkToFit="1"/>
    </xf>
    <xf numFmtId="183" fontId="0" fillId="2" borderId="3" xfId="0" applyNumberFormat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textRotation="255"/>
    </xf>
    <xf numFmtId="0" fontId="26" fillId="2" borderId="0" xfId="0" applyFont="1" applyFill="1" applyBorder="1" applyAlignment="1">
      <alignment horizontal="center" vertical="center" textRotation="255" wrapText="1"/>
    </xf>
    <xf numFmtId="0" fontId="26" fillId="2" borderId="0" xfId="0" applyFont="1" applyFill="1" applyBorder="1" applyAlignment="1">
      <alignment horizontal="center" vertical="center" shrinkToFit="1"/>
    </xf>
    <xf numFmtId="177" fontId="9" fillId="2" borderId="0" xfId="2" applyNumberFormat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shrinkToFit="1"/>
    </xf>
    <xf numFmtId="178" fontId="11" fillId="2" borderId="0" xfId="0" applyNumberFormat="1" applyFont="1" applyFill="1" applyAlignment="1">
      <alignment vertical="center" shrinkToFit="1"/>
    </xf>
    <xf numFmtId="20" fontId="11" fillId="2" borderId="0" xfId="0" applyNumberFormat="1" applyFont="1" applyFill="1" applyBorder="1" applyAlignment="1">
      <alignment vertical="center" shrinkToFit="1"/>
    </xf>
    <xf numFmtId="20" fontId="11" fillId="2" borderId="0" xfId="0" applyNumberFormat="1" applyFont="1" applyFill="1" applyBorder="1" applyAlignment="1">
      <alignment vertical="center"/>
    </xf>
    <xf numFmtId="20" fontId="11" fillId="2" borderId="7" xfId="0" applyNumberFormat="1" applyFont="1" applyFill="1" applyBorder="1" applyAlignment="1">
      <alignment vertical="center" shrinkToFit="1"/>
    </xf>
    <xf numFmtId="38" fontId="9" fillId="2" borderId="0" xfId="1" applyFont="1" applyFill="1" applyBorder="1" applyAlignment="1">
      <alignment horizontal="left" vertical="center" shrinkToFit="1"/>
    </xf>
    <xf numFmtId="0" fontId="36" fillId="2" borderId="0" xfId="0" applyFont="1" applyFill="1" applyAlignment="1">
      <alignment horizontal="right"/>
    </xf>
    <xf numFmtId="0" fontId="39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179" fontId="39" fillId="2" borderId="0" xfId="0" applyNumberFormat="1" applyFont="1" applyFill="1" applyAlignment="1">
      <alignment vertical="center" shrinkToFit="1"/>
    </xf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179" fontId="11" fillId="2" borderId="0" xfId="0" applyNumberFormat="1" applyFont="1" applyFill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5" fillId="12" borderId="10" xfId="0" applyFont="1" applyFill="1" applyBorder="1" applyAlignment="1">
      <alignment horizontal="center" vertical="center" wrapText="1" shrinkToFit="1"/>
    </xf>
    <xf numFmtId="0" fontId="25" fillId="5" borderId="10" xfId="0" applyFont="1" applyFill="1" applyBorder="1" applyAlignment="1">
      <alignment horizontal="center" vertical="center" wrapText="1" shrinkToFit="1"/>
    </xf>
    <xf numFmtId="0" fontId="25" fillId="7" borderId="35" xfId="0" applyFont="1" applyFill="1" applyBorder="1" applyAlignment="1">
      <alignment horizontal="center" vertical="center" wrapText="1" shrinkToFit="1"/>
    </xf>
    <xf numFmtId="0" fontId="25" fillId="4" borderId="35" xfId="0" applyFont="1" applyFill="1" applyBorder="1" applyAlignment="1">
      <alignment horizontal="center" vertical="center" wrapText="1" shrinkToFit="1"/>
    </xf>
    <xf numFmtId="0" fontId="25" fillId="11" borderId="10" xfId="0" applyFont="1" applyFill="1" applyBorder="1" applyAlignment="1">
      <alignment horizontal="center" vertical="center" wrapText="1" shrinkToFit="1"/>
    </xf>
    <xf numFmtId="0" fontId="25" fillId="6" borderId="35" xfId="0" applyFont="1" applyFill="1" applyBorder="1" applyAlignment="1">
      <alignment horizontal="center" vertical="center" wrapText="1" shrinkToFit="1"/>
    </xf>
    <xf numFmtId="0" fontId="25" fillId="4" borderId="5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 shrinkToFit="1"/>
    </xf>
    <xf numFmtId="0" fontId="25" fillId="7" borderId="25" xfId="0" applyFont="1" applyFill="1" applyBorder="1" applyAlignment="1">
      <alignment horizontal="center" vertical="center" wrapText="1" shrinkToFit="1"/>
    </xf>
    <xf numFmtId="0" fontId="25" fillId="12" borderId="25" xfId="0" applyFont="1" applyFill="1" applyBorder="1" applyAlignment="1">
      <alignment horizontal="center" vertical="center" wrapText="1" shrinkToFit="1"/>
    </xf>
    <xf numFmtId="0" fontId="25" fillId="7" borderId="10" xfId="0" applyFont="1" applyFill="1" applyBorder="1" applyAlignment="1">
      <alignment horizontal="center" vertical="center" wrapText="1" shrinkToFit="1"/>
    </xf>
    <xf numFmtId="177" fontId="15" fillId="2" borderId="52" xfId="2" applyNumberFormat="1" applyFont="1" applyFill="1" applyBorder="1" applyAlignment="1">
      <alignment horizontal="center" vertical="center"/>
    </xf>
    <xf numFmtId="177" fontId="15" fillId="2" borderId="53" xfId="2" applyNumberFormat="1" applyFont="1" applyFill="1" applyBorder="1" applyAlignment="1">
      <alignment horizontal="center" vertical="center"/>
    </xf>
    <xf numFmtId="177" fontId="15" fillId="2" borderId="54" xfId="2" applyNumberFormat="1" applyFont="1" applyFill="1" applyBorder="1" applyAlignment="1">
      <alignment horizontal="center" vertical="center"/>
    </xf>
    <xf numFmtId="177" fontId="15" fillId="2" borderId="55" xfId="2" applyNumberFormat="1" applyFont="1" applyFill="1" applyBorder="1" applyAlignment="1">
      <alignment horizontal="center" vertical="center"/>
    </xf>
    <xf numFmtId="177" fontId="15" fillId="2" borderId="56" xfId="2" applyNumberFormat="1" applyFont="1" applyFill="1" applyBorder="1" applyAlignment="1">
      <alignment horizontal="center" vertical="center"/>
    </xf>
    <xf numFmtId="0" fontId="23" fillId="2" borderId="0" xfId="0" applyFont="1" applyFill="1"/>
    <xf numFmtId="38" fontId="23" fillId="2" borderId="0" xfId="1" applyFont="1" applyFill="1"/>
    <xf numFmtId="38" fontId="23" fillId="2" borderId="0" xfId="1" applyFont="1" applyFill="1" applyAlignment="1">
      <alignment horizontal="center" vertical="center"/>
    </xf>
    <xf numFmtId="0" fontId="24" fillId="2" borderId="14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 shrinkToFit="1"/>
    </xf>
    <xf numFmtId="0" fontId="24" fillId="2" borderId="16" xfId="0" applyFont="1" applyFill="1" applyBorder="1" applyAlignment="1">
      <alignment horizontal="center" vertical="center" shrinkToFit="1"/>
    </xf>
    <xf numFmtId="177" fontId="32" fillId="2" borderId="58" xfId="2" applyNumberFormat="1" applyFont="1" applyFill="1" applyBorder="1" applyAlignment="1">
      <alignment horizontal="center" vertical="center"/>
    </xf>
    <xf numFmtId="177" fontId="32" fillId="2" borderId="56" xfId="2" applyNumberFormat="1" applyFont="1" applyFill="1" applyBorder="1" applyAlignment="1">
      <alignment horizontal="center" vertical="center"/>
    </xf>
    <xf numFmtId="38" fontId="9" fillId="2" borderId="0" xfId="1" applyFont="1" applyFill="1" applyBorder="1" applyAlignment="1">
      <alignment horizontal="center" vertical="center" shrinkToFit="1"/>
    </xf>
    <xf numFmtId="0" fontId="40" fillId="2" borderId="0" xfId="0" applyFont="1" applyFill="1" applyAlignment="1">
      <alignment horizontal="center" vertical="center" shrinkToFit="1"/>
    </xf>
    <xf numFmtId="38" fontId="40" fillId="2" borderId="0" xfId="1" applyFont="1" applyFill="1" applyAlignment="1">
      <alignment horizontal="center" vertical="center" shrinkToFit="1"/>
    </xf>
    <xf numFmtId="176" fontId="9" fillId="2" borderId="0" xfId="1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shrinkToFit="1"/>
    </xf>
    <xf numFmtId="0" fontId="5" fillId="2" borderId="0" xfId="0" applyFont="1" applyFill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181" fontId="4" fillId="2" borderId="0" xfId="0" applyNumberFormat="1" applyFont="1" applyFill="1" applyAlignment="1">
      <alignment vertical="center" shrinkToFit="1"/>
    </xf>
    <xf numFmtId="176" fontId="9" fillId="2" borderId="47" xfId="1" applyNumberFormat="1" applyFont="1" applyFill="1" applyBorder="1" applyAlignment="1">
      <alignment horizontal="center" vertical="center" shrinkToFit="1"/>
    </xf>
    <xf numFmtId="176" fontId="9" fillId="2" borderId="44" xfId="1" applyNumberFormat="1" applyFont="1" applyFill="1" applyBorder="1" applyAlignment="1">
      <alignment horizontal="center" vertical="center" shrinkToFit="1"/>
    </xf>
    <xf numFmtId="176" fontId="9" fillId="2" borderId="40" xfId="1" applyNumberFormat="1" applyFont="1" applyFill="1" applyBorder="1" applyAlignment="1">
      <alignment horizontal="center" vertical="center" shrinkToFit="1"/>
    </xf>
    <xf numFmtId="176" fontId="9" fillId="2" borderId="42" xfId="1" applyNumberFormat="1" applyFont="1" applyFill="1" applyBorder="1" applyAlignment="1">
      <alignment horizontal="center" vertical="center" shrinkToFit="1"/>
    </xf>
    <xf numFmtId="176" fontId="9" fillId="2" borderId="41" xfId="1" applyNumberFormat="1" applyFont="1" applyFill="1" applyBorder="1" applyAlignment="1">
      <alignment horizontal="center" vertical="center" shrinkToFit="1"/>
    </xf>
    <xf numFmtId="176" fontId="9" fillId="2" borderId="59" xfId="1" applyNumberFormat="1" applyFont="1" applyFill="1" applyBorder="1" applyAlignment="1">
      <alignment horizontal="center" vertical="center" shrinkToFit="1"/>
    </xf>
    <xf numFmtId="176" fontId="9" fillId="2" borderId="60" xfId="1" applyNumberFormat="1" applyFont="1" applyFill="1" applyBorder="1" applyAlignment="1">
      <alignment horizontal="center" vertical="center" shrinkToFit="1"/>
    </xf>
    <xf numFmtId="176" fontId="9" fillId="2" borderId="43" xfId="1" applyNumberFormat="1" applyFont="1" applyFill="1" applyBorder="1" applyAlignment="1">
      <alignment horizontal="center" vertical="center" shrinkToFit="1"/>
    </xf>
    <xf numFmtId="176" fontId="9" fillId="2" borderId="63" xfId="1" applyNumberFormat="1" applyFont="1" applyFill="1" applyBorder="1" applyAlignment="1">
      <alignment horizontal="center" vertical="center" shrinkToFit="1"/>
    </xf>
    <xf numFmtId="176" fontId="9" fillId="2" borderId="48" xfId="1" applyNumberFormat="1" applyFont="1" applyFill="1" applyBorder="1" applyAlignment="1">
      <alignment horizontal="center" vertical="center" shrinkToFit="1"/>
    </xf>
    <xf numFmtId="0" fontId="41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/>
    <xf numFmtId="0" fontId="44" fillId="2" borderId="0" xfId="0" applyFont="1" applyFill="1" applyAlignment="1">
      <alignment horizontal="center" vertical="center"/>
    </xf>
    <xf numFmtId="179" fontId="44" fillId="2" borderId="0" xfId="0" applyNumberFormat="1" applyFont="1" applyFill="1" applyAlignment="1">
      <alignment horizontal="center" vertical="center" shrinkToFit="1"/>
    </xf>
    <xf numFmtId="0" fontId="44" fillId="2" borderId="0" xfId="0" applyFont="1" applyFill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179" fontId="44" fillId="2" borderId="0" xfId="0" applyNumberFormat="1" applyFont="1" applyFill="1" applyAlignment="1">
      <alignment vertical="center" shrinkToFit="1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left"/>
    </xf>
    <xf numFmtId="179" fontId="44" fillId="2" borderId="0" xfId="0" applyNumberFormat="1" applyFont="1" applyFill="1" applyAlignment="1">
      <alignment vertical="center" wrapText="1" shrinkToFit="1"/>
    </xf>
    <xf numFmtId="179" fontId="46" fillId="2" borderId="0" xfId="0" applyNumberFormat="1" applyFont="1" applyFill="1" applyAlignment="1">
      <alignment vertical="center" shrinkToFit="1"/>
    </xf>
    <xf numFmtId="0" fontId="46" fillId="2" borderId="0" xfId="0" applyFont="1" applyFill="1" applyAlignment="1">
      <alignment horizontal="center" vertical="center" shrinkToFit="1"/>
    </xf>
    <xf numFmtId="0" fontId="47" fillId="2" borderId="0" xfId="0" applyFont="1" applyFill="1" applyAlignment="1">
      <alignment horizontal="center" vertical="center"/>
    </xf>
    <xf numFmtId="0" fontId="48" fillId="2" borderId="0" xfId="0" applyFont="1" applyFill="1" applyAlignment="1"/>
    <xf numFmtId="0" fontId="49" fillId="2" borderId="0" xfId="0" applyFont="1" applyFill="1" applyAlignment="1"/>
    <xf numFmtId="0" fontId="50" fillId="2" borderId="0" xfId="0" applyFont="1" applyFill="1" applyBorder="1" applyAlignment="1">
      <alignment vertical="center"/>
    </xf>
    <xf numFmtId="0" fontId="44" fillId="2" borderId="0" xfId="0" applyFont="1" applyFill="1" applyAlignment="1">
      <alignment horizontal="center" vertical="center" shrinkToFit="1"/>
    </xf>
    <xf numFmtId="0" fontId="44" fillId="2" borderId="0" xfId="0" applyFont="1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 shrinkToFit="1"/>
    </xf>
    <xf numFmtId="0" fontId="22" fillId="2" borderId="65" xfId="0" applyFont="1" applyFill="1" applyBorder="1" applyAlignment="1">
      <alignment horizontal="center" vertical="center" shrinkToFit="1"/>
    </xf>
    <xf numFmtId="0" fontId="13" fillId="3" borderId="65" xfId="0" applyFont="1" applyFill="1" applyBorder="1" applyAlignment="1">
      <alignment horizontal="center" vertical="center" shrinkToFit="1"/>
    </xf>
    <xf numFmtId="0" fontId="11" fillId="2" borderId="65" xfId="0" applyFont="1" applyFill="1" applyBorder="1" applyAlignment="1">
      <alignment horizontal="center" vertical="center"/>
    </xf>
    <xf numFmtId="179" fontId="11" fillId="2" borderId="65" xfId="0" applyNumberFormat="1" applyFont="1" applyFill="1" applyBorder="1" applyAlignment="1">
      <alignment vertical="center" shrinkToFit="1"/>
    </xf>
    <xf numFmtId="0" fontId="9" fillId="2" borderId="66" xfId="0" applyFont="1" applyFill="1" applyBorder="1" applyAlignment="1">
      <alignment horizontal="center" vertical="center"/>
    </xf>
    <xf numFmtId="0" fontId="36" fillId="2" borderId="66" xfId="0" applyFont="1" applyFill="1" applyBorder="1" applyAlignment="1">
      <alignment horizontal="right"/>
    </xf>
    <xf numFmtId="38" fontId="9" fillId="2" borderId="66" xfId="1" applyFont="1" applyFill="1" applyBorder="1" applyAlignment="1">
      <alignment horizontal="left" vertical="center" shrinkToFit="1"/>
    </xf>
    <xf numFmtId="179" fontId="11" fillId="2" borderId="66" xfId="0" applyNumberFormat="1" applyFont="1" applyFill="1" applyBorder="1" applyAlignment="1">
      <alignment horizontal="center" vertical="center" wrapText="1" shrinkToFit="1"/>
    </xf>
    <xf numFmtId="0" fontId="29" fillId="2" borderId="0" xfId="0" applyFont="1" applyFill="1" applyAlignment="1">
      <alignment vertical="center"/>
    </xf>
    <xf numFmtId="181" fontId="12" fillId="2" borderId="0" xfId="0" applyNumberFormat="1" applyFont="1" applyFill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182" fontId="0" fillId="2" borderId="0" xfId="0" applyNumberFormat="1" applyFont="1" applyFill="1" applyAlignment="1">
      <alignment horizontal="center" vertical="center"/>
    </xf>
    <xf numFmtId="177" fontId="15" fillId="2" borderId="71" xfId="2" applyNumberFormat="1" applyFont="1" applyFill="1" applyBorder="1" applyAlignment="1">
      <alignment horizontal="center" vertical="center"/>
    </xf>
    <xf numFmtId="0" fontId="25" fillId="11" borderId="72" xfId="0" applyFont="1" applyFill="1" applyBorder="1" applyAlignment="1">
      <alignment horizontal="center" vertical="center" wrapText="1" shrinkToFit="1"/>
    </xf>
    <xf numFmtId="0" fontId="25" fillId="5" borderId="51" xfId="0" applyFont="1" applyFill="1" applyBorder="1" applyAlignment="1">
      <alignment horizontal="center" vertical="center" wrapText="1" shrinkToFit="1"/>
    </xf>
    <xf numFmtId="0" fontId="25" fillId="12" borderId="2" xfId="0" applyFont="1" applyFill="1" applyBorder="1" applyAlignment="1">
      <alignment horizontal="center" vertical="center" wrapText="1" shrinkToFit="1"/>
    </xf>
    <xf numFmtId="0" fontId="25" fillId="4" borderId="74" xfId="0" applyFont="1" applyFill="1" applyBorder="1" applyAlignment="1">
      <alignment horizontal="center" vertical="center" wrapText="1" shrinkToFit="1"/>
    </xf>
    <xf numFmtId="0" fontId="25" fillId="7" borderId="13" xfId="0" applyFont="1" applyFill="1" applyBorder="1" applyAlignment="1">
      <alignment horizontal="center" vertical="center" wrapText="1" shrinkToFit="1"/>
    </xf>
    <xf numFmtId="0" fontId="24" fillId="2" borderId="24" xfId="0" applyFont="1" applyFill="1" applyBorder="1" applyAlignment="1">
      <alignment horizontal="center" vertical="center"/>
    </xf>
    <xf numFmtId="0" fontId="24" fillId="12" borderId="36" xfId="0" applyFont="1" applyFill="1" applyBorder="1" applyAlignment="1">
      <alignment horizontal="center" vertical="center" shrinkToFit="1"/>
    </xf>
    <xf numFmtId="0" fontId="24" fillId="9" borderId="15" xfId="0" applyFont="1" applyFill="1" applyBorder="1" applyAlignment="1">
      <alignment horizontal="center" vertical="center" shrinkToFit="1"/>
    </xf>
    <xf numFmtId="0" fontId="25" fillId="4" borderId="77" xfId="0" applyFont="1" applyFill="1" applyBorder="1" applyAlignment="1">
      <alignment horizontal="center" vertical="center" wrapText="1" shrinkToFit="1"/>
    </xf>
    <xf numFmtId="0" fontId="22" fillId="14" borderId="78" xfId="0" applyFont="1" applyFill="1" applyBorder="1" applyAlignment="1">
      <alignment horizontal="center" vertical="center" shrinkToFit="1"/>
    </xf>
    <xf numFmtId="0" fontId="25" fillId="4" borderId="79" xfId="0" applyFont="1" applyFill="1" applyBorder="1" applyAlignment="1">
      <alignment horizontal="center" vertical="center" wrapText="1" shrinkToFit="1"/>
    </xf>
    <xf numFmtId="0" fontId="24" fillId="2" borderId="34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 shrinkToFit="1"/>
    </xf>
    <xf numFmtId="0" fontId="24" fillId="12" borderId="15" xfId="0" applyFont="1" applyFill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12" borderId="80" xfId="0" applyFont="1" applyFill="1" applyBorder="1" applyAlignment="1">
      <alignment horizontal="center" vertical="center" shrinkToFit="1"/>
    </xf>
    <xf numFmtId="0" fontId="24" fillId="6" borderId="24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 shrinkToFit="1"/>
    </xf>
    <xf numFmtId="0" fontId="24" fillId="10" borderId="81" xfId="0" applyFont="1" applyFill="1" applyBorder="1" applyAlignment="1">
      <alignment horizontal="center" vertical="center" shrinkToFit="1"/>
    </xf>
    <xf numFmtId="0" fontId="22" fillId="14" borderId="24" xfId="0" applyFont="1" applyFill="1" applyBorder="1" applyAlignment="1">
      <alignment horizontal="center" vertical="center" shrinkToFit="1"/>
    </xf>
    <xf numFmtId="0" fontId="25" fillId="11" borderId="12" xfId="0" applyFont="1" applyFill="1" applyBorder="1" applyAlignment="1">
      <alignment horizontal="center" vertical="center" wrapText="1" shrinkToFit="1"/>
    </xf>
    <xf numFmtId="0" fontId="24" fillId="9" borderId="16" xfId="0" applyFont="1" applyFill="1" applyBorder="1" applyAlignment="1">
      <alignment horizontal="center" vertical="center" shrinkToFit="1"/>
    </xf>
    <xf numFmtId="0" fontId="24" fillId="9" borderId="82" xfId="0" applyFont="1" applyFill="1" applyBorder="1" applyAlignment="1">
      <alignment horizontal="center" vertical="center" shrinkToFit="1"/>
    </xf>
    <xf numFmtId="0" fontId="25" fillId="7" borderId="74" xfId="0" applyFont="1" applyFill="1" applyBorder="1" applyAlignment="1">
      <alignment horizontal="center" vertical="center" wrapText="1" shrinkToFit="1"/>
    </xf>
    <xf numFmtId="0" fontId="24" fillId="2" borderId="83" xfId="0" applyFont="1" applyFill="1" applyBorder="1" applyAlignment="1">
      <alignment horizontal="center" vertical="center"/>
    </xf>
    <xf numFmtId="0" fontId="25" fillId="7" borderId="79" xfId="0" applyFont="1" applyFill="1" applyBorder="1" applyAlignment="1">
      <alignment horizontal="center" vertical="center" wrapText="1" shrinkToFit="1"/>
    </xf>
    <xf numFmtId="0" fontId="25" fillId="7" borderId="84" xfId="0" applyFont="1" applyFill="1" applyBorder="1" applyAlignment="1">
      <alignment horizontal="center" vertical="center" wrapText="1" shrinkToFit="1"/>
    </xf>
    <xf numFmtId="0" fontId="24" fillId="6" borderId="85" xfId="0" applyFont="1" applyFill="1" applyBorder="1" applyAlignment="1">
      <alignment horizontal="center" vertical="center"/>
    </xf>
    <xf numFmtId="0" fontId="25" fillId="6" borderId="86" xfId="0" applyFont="1" applyFill="1" applyBorder="1" applyAlignment="1">
      <alignment horizontal="center" vertical="center" wrapText="1" shrinkToFit="1"/>
    </xf>
    <xf numFmtId="0" fontId="22" fillId="14" borderId="87" xfId="0" applyFont="1" applyFill="1" applyBorder="1" applyAlignment="1">
      <alignment horizontal="center" vertical="center" shrinkToFit="1"/>
    </xf>
    <xf numFmtId="0" fontId="24" fillId="9" borderId="88" xfId="0" applyFont="1" applyFill="1" applyBorder="1" applyAlignment="1">
      <alignment horizontal="center" vertical="center" shrinkToFit="1"/>
    </xf>
    <xf numFmtId="0" fontId="25" fillId="5" borderId="89" xfId="0" applyFont="1" applyFill="1" applyBorder="1" applyAlignment="1">
      <alignment horizontal="center" vertical="center" wrapText="1" shrinkToFit="1"/>
    </xf>
    <xf numFmtId="0" fontId="24" fillId="9" borderId="67" xfId="0" applyFont="1" applyFill="1" applyBorder="1" applyAlignment="1">
      <alignment horizontal="center" vertical="center" shrinkToFit="1"/>
    </xf>
    <xf numFmtId="177" fontId="15" fillId="2" borderId="90" xfId="2" applyNumberFormat="1" applyFont="1" applyFill="1" applyBorder="1" applyAlignment="1">
      <alignment horizontal="center" vertical="center"/>
    </xf>
    <xf numFmtId="0" fontId="25" fillId="12" borderId="49" xfId="0" applyFont="1" applyFill="1" applyBorder="1" applyAlignment="1">
      <alignment horizontal="center" vertical="center" wrapText="1" shrinkToFit="1"/>
    </xf>
    <xf numFmtId="0" fontId="24" fillId="12" borderId="82" xfId="0" applyFont="1" applyFill="1" applyBorder="1" applyAlignment="1">
      <alignment horizontal="center" vertical="center" shrinkToFit="1"/>
    </xf>
    <xf numFmtId="177" fontId="15" fillId="2" borderId="91" xfId="2" applyNumberFormat="1" applyFont="1" applyFill="1" applyBorder="1" applyAlignment="1">
      <alignment horizontal="center" vertical="center"/>
    </xf>
    <xf numFmtId="0" fontId="25" fillId="12" borderId="92" xfId="0" applyFont="1" applyFill="1" applyBorder="1" applyAlignment="1">
      <alignment horizontal="center" vertical="center" wrapText="1" shrinkToFit="1"/>
    </xf>
    <xf numFmtId="0" fontId="24" fillId="12" borderId="93" xfId="0" applyFont="1" applyFill="1" applyBorder="1" applyAlignment="1">
      <alignment horizontal="center" vertical="center" shrinkToFit="1"/>
    </xf>
    <xf numFmtId="0" fontId="24" fillId="6" borderId="34" xfId="0" applyFont="1" applyFill="1" applyBorder="1" applyAlignment="1">
      <alignment horizontal="center" vertical="center"/>
    </xf>
    <xf numFmtId="177" fontId="15" fillId="2" borderId="94" xfId="2" applyNumberFormat="1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 wrapText="1" shrinkToFit="1"/>
    </xf>
    <xf numFmtId="0" fontId="24" fillId="8" borderId="36" xfId="0" applyFont="1" applyFill="1" applyBorder="1" applyAlignment="1">
      <alignment horizontal="center" vertical="center" shrinkToFit="1"/>
    </xf>
    <xf numFmtId="177" fontId="15" fillId="2" borderId="95" xfId="2" applyNumberFormat="1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 wrapText="1" shrinkToFit="1"/>
    </xf>
    <xf numFmtId="0" fontId="24" fillId="9" borderId="39" xfId="0" applyFont="1" applyFill="1" applyBorder="1" applyAlignment="1">
      <alignment horizontal="center" vertical="center" shrinkToFit="1"/>
    </xf>
    <xf numFmtId="0" fontId="25" fillId="8" borderId="13" xfId="0" applyFont="1" applyFill="1" applyBorder="1" applyAlignment="1">
      <alignment horizontal="center" vertical="center" wrapText="1" shrinkToFit="1"/>
    </xf>
    <xf numFmtId="0" fontId="24" fillId="8" borderId="14" xfId="0" applyFont="1" applyFill="1" applyBorder="1" applyAlignment="1">
      <alignment horizontal="center" vertical="center" shrinkToFit="1"/>
    </xf>
    <xf numFmtId="0" fontId="25" fillId="12" borderId="12" xfId="0" applyFont="1" applyFill="1" applyBorder="1" applyAlignment="1">
      <alignment horizontal="center" vertical="center" wrapText="1" shrinkToFit="1"/>
    </xf>
    <xf numFmtId="0" fontId="24" fillId="12" borderId="16" xfId="0" applyFont="1" applyFill="1" applyBorder="1" applyAlignment="1">
      <alignment horizontal="center" vertical="center" shrinkToFit="1"/>
    </xf>
    <xf numFmtId="0" fontId="25" fillId="5" borderId="96" xfId="0" applyFont="1" applyFill="1" applyBorder="1" applyAlignment="1">
      <alignment horizontal="center" vertical="center" wrapText="1" shrinkToFit="1"/>
    </xf>
    <xf numFmtId="0" fontId="24" fillId="9" borderId="97" xfId="0" applyFont="1" applyFill="1" applyBorder="1" applyAlignment="1">
      <alignment horizontal="center" vertical="center" shrinkToFit="1"/>
    </xf>
    <xf numFmtId="177" fontId="32" fillId="2" borderId="99" xfId="2" applyNumberFormat="1" applyFont="1" applyFill="1" applyBorder="1" applyAlignment="1">
      <alignment horizontal="center" vertical="center"/>
    </xf>
    <xf numFmtId="0" fontId="24" fillId="2" borderId="85" xfId="0" applyFont="1" applyFill="1" applyBorder="1" applyAlignment="1">
      <alignment horizontal="center" vertical="center"/>
    </xf>
    <xf numFmtId="177" fontId="32" fillId="2" borderId="101" xfId="2" applyNumberFormat="1" applyFont="1" applyFill="1" applyBorder="1" applyAlignment="1">
      <alignment horizontal="center" vertical="center"/>
    </xf>
    <xf numFmtId="0" fontId="22" fillId="14" borderId="83" xfId="0" applyFont="1" applyFill="1" applyBorder="1" applyAlignment="1">
      <alignment horizontal="center" vertical="center" shrinkToFit="1"/>
    </xf>
    <xf numFmtId="0" fontId="25" fillId="7" borderId="86" xfId="0" applyFont="1" applyFill="1" applyBorder="1" applyAlignment="1">
      <alignment horizontal="center" vertical="center" wrapText="1" shrinkToFit="1"/>
    </xf>
    <xf numFmtId="0" fontId="24" fillId="2" borderId="87" xfId="0" applyFont="1" applyFill="1" applyBorder="1" applyAlignment="1">
      <alignment horizontal="center" vertical="center"/>
    </xf>
    <xf numFmtId="0" fontId="25" fillId="7" borderId="92" xfId="0" applyFont="1" applyFill="1" applyBorder="1" applyAlignment="1">
      <alignment horizontal="center" vertical="center" wrapText="1" shrinkToFit="1"/>
    </xf>
    <xf numFmtId="0" fontId="24" fillId="2" borderId="93" xfId="0" applyFont="1" applyFill="1" applyBorder="1" applyAlignment="1">
      <alignment horizontal="center" vertical="center" shrinkToFit="1"/>
    </xf>
    <xf numFmtId="0" fontId="25" fillId="8" borderId="8" xfId="0" applyFont="1" applyFill="1" applyBorder="1" applyAlignment="1">
      <alignment horizontal="center" vertical="center" wrapText="1" shrinkToFit="1"/>
    </xf>
    <xf numFmtId="0" fontId="24" fillId="8" borderId="39" xfId="0" applyFont="1" applyFill="1" applyBorder="1" applyAlignment="1">
      <alignment horizontal="center" vertical="center" shrinkToFit="1"/>
    </xf>
    <xf numFmtId="0" fontId="25" fillId="4" borderId="102" xfId="0" applyFont="1" applyFill="1" applyBorder="1" applyAlignment="1">
      <alignment horizontal="center" vertical="center" wrapText="1"/>
    </xf>
    <xf numFmtId="0" fontId="24" fillId="10" borderId="103" xfId="0" applyFont="1" applyFill="1" applyBorder="1" applyAlignment="1">
      <alignment horizontal="center" vertical="center" shrinkToFit="1"/>
    </xf>
    <xf numFmtId="0" fontId="25" fillId="12" borderId="104" xfId="0" applyFont="1" applyFill="1" applyBorder="1" applyAlignment="1">
      <alignment horizontal="center" vertical="center" wrapText="1" shrinkToFit="1"/>
    </xf>
    <xf numFmtId="0" fontId="24" fillId="12" borderId="105" xfId="0" applyFont="1" applyFill="1" applyBorder="1" applyAlignment="1">
      <alignment horizontal="center" vertical="center" shrinkToFit="1"/>
    </xf>
    <xf numFmtId="0" fontId="25" fillId="4" borderId="86" xfId="0" applyFont="1" applyFill="1" applyBorder="1" applyAlignment="1">
      <alignment horizontal="center" vertical="center" wrapText="1" shrinkToFit="1"/>
    </xf>
    <xf numFmtId="0" fontId="24" fillId="0" borderId="34" xfId="0" applyFont="1" applyBorder="1" applyAlignment="1">
      <alignment horizontal="center" vertical="center" shrinkToFit="1"/>
    </xf>
    <xf numFmtId="0" fontId="25" fillId="8" borderId="12" xfId="0" applyFont="1" applyFill="1" applyBorder="1" applyAlignment="1">
      <alignment horizontal="center" vertical="center" wrapText="1" shrinkToFit="1"/>
    </xf>
    <xf numFmtId="0" fontId="24" fillId="8" borderId="16" xfId="0" applyFont="1" applyFill="1" applyBorder="1" applyAlignment="1">
      <alignment horizontal="center" vertical="center" shrinkToFit="1"/>
    </xf>
    <xf numFmtId="0" fontId="25" fillId="11" borderId="13" xfId="0" applyFont="1" applyFill="1" applyBorder="1" applyAlignment="1">
      <alignment horizontal="center" vertical="center" wrapText="1" shrinkToFit="1"/>
    </xf>
    <xf numFmtId="0" fontId="24" fillId="9" borderId="14" xfId="0" applyFont="1" applyFill="1" applyBorder="1" applyAlignment="1">
      <alignment horizontal="center" vertical="center" shrinkToFit="1"/>
    </xf>
    <xf numFmtId="0" fontId="25" fillId="11" borderId="106" xfId="0" applyFont="1" applyFill="1" applyBorder="1" applyAlignment="1">
      <alignment horizontal="center" vertical="center" wrapText="1" shrinkToFit="1"/>
    </xf>
    <xf numFmtId="0" fontId="24" fillId="9" borderId="107" xfId="0" applyFont="1" applyFill="1" applyBorder="1" applyAlignment="1">
      <alignment horizontal="center" vertical="center" shrinkToFit="1"/>
    </xf>
    <xf numFmtId="0" fontId="25" fillId="5" borderId="13" xfId="0" applyFont="1" applyFill="1" applyBorder="1" applyAlignment="1">
      <alignment horizontal="center" vertical="center" wrapText="1" shrinkToFit="1"/>
    </xf>
    <xf numFmtId="0" fontId="24" fillId="12" borderId="14" xfId="0" applyFont="1" applyFill="1" applyBorder="1" applyAlignment="1">
      <alignment horizontal="center" vertical="center" shrinkToFit="1"/>
    </xf>
    <xf numFmtId="0" fontId="25" fillId="7" borderId="108" xfId="0" applyFont="1" applyFill="1" applyBorder="1" applyAlignment="1">
      <alignment horizontal="center" vertical="center" wrapText="1" shrinkToFit="1"/>
    </xf>
    <xf numFmtId="0" fontId="24" fillId="2" borderId="14" xfId="0" applyFont="1" applyFill="1" applyBorder="1" applyAlignment="1">
      <alignment horizontal="center" vertical="center"/>
    </xf>
    <xf numFmtId="0" fontId="25" fillId="7" borderId="109" xfId="0" applyFont="1" applyFill="1" applyBorder="1" applyAlignment="1">
      <alignment horizontal="center" vertical="center" wrapText="1" shrinkToFit="1"/>
    </xf>
    <xf numFmtId="0" fontId="24" fillId="2" borderId="15" xfId="0" applyFont="1" applyFill="1" applyBorder="1" applyAlignment="1">
      <alignment horizontal="center" vertical="center"/>
    </xf>
    <xf numFmtId="0" fontId="25" fillId="6" borderId="109" xfId="0" applyFont="1" applyFill="1" applyBorder="1" applyAlignment="1">
      <alignment horizontal="center" vertical="center" wrapText="1" shrinkToFit="1"/>
    </xf>
    <xf numFmtId="0" fontId="22" fillId="14" borderId="15" xfId="0" applyFont="1" applyFill="1" applyBorder="1" applyAlignment="1">
      <alignment horizontal="center" vertical="center" shrinkToFit="1"/>
    </xf>
    <xf numFmtId="0" fontId="25" fillId="4" borderId="109" xfId="0" applyFont="1" applyFill="1" applyBorder="1" applyAlignment="1">
      <alignment horizontal="center" vertical="center" wrapText="1" shrinkToFit="1"/>
    </xf>
    <xf numFmtId="0" fontId="24" fillId="6" borderId="15" xfId="0" applyFont="1" applyFill="1" applyBorder="1" applyAlignment="1">
      <alignment horizontal="center" vertical="center"/>
    </xf>
    <xf numFmtId="0" fontId="25" fillId="12" borderId="110" xfId="0" applyFont="1" applyFill="1" applyBorder="1" applyAlignment="1">
      <alignment horizontal="center" vertical="center" wrapText="1" shrinkToFit="1"/>
    </xf>
    <xf numFmtId="0" fontId="25" fillId="7" borderId="110" xfId="0" applyFont="1" applyFill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shrinkToFit="1"/>
    </xf>
    <xf numFmtId="0" fontId="25" fillId="5" borderId="111" xfId="0" applyFont="1" applyFill="1" applyBorder="1" applyAlignment="1">
      <alignment horizontal="center" vertical="center" wrapText="1" shrinkToFit="1"/>
    </xf>
    <xf numFmtId="0" fontId="25" fillId="4" borderId="112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shrinkToFit="1"/>
    </xf>
    <xf numFmtId="0" fontId="51" fillId="2" borderId="65" xfId="0" applyFont="1" applyFill="1" applyBorder="1" applyAlignment="1">
      <alignment vertical="center" wrapText="1"/>
    </xf>
    <xf numFmtId="0" fontId="51" fillId="2" borderId="0" xfId="0" applyFont="1" applyFill="1" applyBorder="1" applyAlignment="1">
      <alignment vertical="center" wrapText="1"/>
    </xf>
    <xf numFmtId="0" fontId="25" fillId="5" borderId="12" xfId="0" applyFont="1" applyFill="1" applyBorder="1" applyAlignment="1">
      <alignment horizontal="center" vertical="center" wrapText="1" shrinkToFit="1"/>
    </xf>
    <xf numFmtId="176" fontId="9" fillId="2" borderId="113" xfId="1" applyNumberFormat="1" applyFont="1" applyFill="1" applyBorder="1" applyAlignment="1">
      <alignment horizontal="center" vertical="center" shrinkToFit="1"/>
    </xf>
    <xf numFmtId="0" fontId="25" fillId="7" borderId="12" xfId="0" applyFont="1" applyFill="1" applyBorder="1" applyAlignment="1">
      <alignment horizontal="center" vertical="center" wrapText="1" shrinkToFit="1"/>
    </xf>
    <xf numFmtId="0" fontId="25" fillId="12" borderId="13" xfId="0" applyFont="1" applyFill="1" applyBorder="1" applyAlignment="1">
      <alignment horizontal="center" vertical="center" wrapText="1" shrinkToFit="1"/>
    </xf>
    <xf numFmtId="0" fontId="24" fillId="0" borderId="83" xfId="0" applyFont="1" applyBorder="1" applyAlignment="1">
      <alignment horizontal="center" vertical="center" shrinkToFit="1"/>
    </xf>
    <xf numFmtId="177" fontId="9" fillId="2" borderId="33" xfId="2" applyNumberFormat="1" applyFont="1" applyFill="1" applyBorder="1" applyAlignment="1">
      <alignment horizontal="center" vertical="center"/>
    </xf>
    <xf numFmtId="0" fontId="25" fillId="4" borderId="114" xfId="0" applyFont="1" applyFill="1" applyBorder="1" applyAlignment="1">
      <alignment horizontal="center" vertical="center" wrapText="1" shrinkToFit="1"/>
    </xf>
    <xf numFmtId="0" fontId="24" fillId="2" borderId="36" xfId="0" applyFont="1" applyFill="1" applyBorder="1" applyAlignment="1">
      <alignment horizontal="center" vertical="center"/>
    </xf>
    <xf numFmtId="177" fontId="9" fillId="2" borderId="32" xfId="2" applyNumberFormat="1" applyFont="1" applyFill="1" applyBorder="1" applyAlignment="1">
      <alignment horizontal="center" vertical="center"/>
    </xf>
    <xf numFmtId="0" fontId="52" fillId="2" borderId="0" xfId="0" applyFont="1" applyFill="1" applyAlignment="1"/>
    <xf numFmtId="0" fontId="5" fillId="2" borderId="0" xfId="0" applyFont="1" applyFill="1" applyAlignment="1">
      <alignment vertical="center"/>
    </xf>
    <xf numFmtId="0" fontId="53" fillId="2" borderId="0" xfId="0" applyFont="1" applyFill="1" applyAlignment="1">
      <alignment vertical="center"/>
    </xf>
    <xf numFmtId="0" fontId="54" fillId="2" borderId="0" xfId="0" applyFont="1" applyFill="1" applyAlignment="1">
      <alignment horizontal="center" vertical="center"/>
    </xf>
    <xf numFmtId="38" fontId="54" fillId="2" borderId="0" xfId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3" fillId="2" borderId="0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center"/>
    </xf>
    <xf numFmtId="20" fontId="11" fillId="2" borderId="3" xfId="0" applyNumberFormat="1" applyFont="1" applyFill="1" applyBorder="1" applyAlignment="1">
      <alignment horizontal="center" vertical="center" shrinkToFit="1"/>
    </xf>
    <xf numFmtId="20" fontId="11" fillId="2" borderId="0" xfId="0" applyNumberFormat="1" applyFont="1" applyFill="1" applyBorder="1" applyAlignment="1">
      <alignment horizontal="center" vertical="center"/>
    </xf>
    <xf numFmtId="20" fontId="11" fillId="2" borderId="10" xfId="0" applyNumberFormat="1" applyFont="1" applyFill="1" applyBorder="1" applyAlignment="1">
      <alignment horizontal="center" vertical="center" shrinkToFit="1"/>
    </xf>
    <xf numFmtId="20" fontId="11" fillId="2" borderId="11" xfId="0" applyNumberFormat="1" applyFont="1" applyFill="1" applyBorder="1" applyAlignment="1">
      <alignment horizontal="center" vertical="center" shrinkToFit="1"/>
    </xf>
    <xf numFmtId="178" fontId="11" fillId="2" borderId="0" xfId="0" applyNumberFormat="1" applyFont="1" applyFill="1" applyAlignment="1">
      <alignment horizontal="center" vertical="center" shrinkToFit="1"/>
    </xf>
    <xf numFmtId="0" fontId="29" fillId="2" borderId="0" xfId="0" applyFont="1" applyFill="1" applyBorder="1" applyAlignment="1">
      <alignment horizontal="center" vertical="center" shrinkToFit="1"/>
    </xf>
    <xf numFmtId="38" fontId="12" fillId="2" borderId="33" xfId="1" applyFont="1" applyFill="1" applyBorder="1" applyAlignment="1">
      <alignment horizontal="center" vertical="center" shrinkToFit="1"/>
    </xf>
    <xf numFmtId="38" fontId="12" fillId="2" borderId="32" xfId="1" applyFont="1" applyFill="1" applyBorder="1" applyAlignment="1">
      <alignment horizontal="center" vertical="center" shrinkToFit="1"/>
    </xf>
    <xf numFmtId="179" fontId="11" fillId="2" borderId="0" xfId="0" applyNumberFormat="1" applyFont="1" applyFill="1" applyAlignment="1">
      <alignment horizontal="center" vertical="center" shrinkToFit="1"/>
    </xf>
    <xf numFmtId="20" fontId="11" fillId="2" borderId="0" xfId="0" applyNumberFormat="1" applyFont="1" applyFill="1" applyBorder="1" applyAlignment="1">
      <alignment horizontal="center" vertical="center" shrinkToFit="1"/>
    </xf>
    <xf numFmtId="177" fontId="12" fillId="2" borderId="33" xfId="0" applyNumberFormat="1" applyFont="1" applyFill="1" applyBorder="1" applyAlignment="1">
      <alignment horizontal="center" vertical="center" shrinkToFit="1"/>
    </xf>
    <xf numFmtId="177" fontId="12" fillId="2" borderId="31" xfId="0" applyNumberFormat="1" applyFont="1" applyFill="1" applyBorder="1" applyAlignment="1">
      <alignment horizontal="center" vertical="center" shrinkToFit="1"/>
    </xf>
    <xf numFmtId="0" fontId="26" fillId="2" borderId="100" xfId="0" applyFont="1" applyFill="1" applyBorder="1" applyAlignment="1">
      <alignment horizontal="center" vertical="center" shrinkToFit="1"/>
    </xf>
    <xf numFmtId="0" fontId="26" fillId="2" borderId="98" xfId="0" applyFont="1" applyFill="1" applyBorder="1" applyAlignment="1">
      <alignment horizontal="center" vertical="center" shrinkToFit="1"/>
    </xf>
    <xf numFmtId="38" fontId="12" fillId="2" borderId="30" xfId="1" applyFont="1" applyFill="1" applyBorder="1" applyAlignment="1">
      <alignment horizontal="center" vertical="center" shrinkToFit="1"/>
    </xf>
    <xf numFmtId="0" fontId="26" fillId="2" borderId="21" xfId="0" applyFont="1" applyFill="1" applyBorder="1" applyAlignment="1">
      <alignment horizontal="center" vertical="center" shrinkToFit="1"/>
    </xf>
    <xf numFmtId="0" fontId="26" fillId="2" borderId="23" xfId="0" applyFont="1" applyFill="1" applyBorder="1" applyAlignment="1">
      <alignment horizontal="center" vertical="center" shrinkToFit="1"/>
    </xf>
    <xf numFmtId="0" fontId="26" fillId="2" borderId="22" xfId="0" applyFont="1" applyFill="1" applyBorder="1" applyAlignment="1">
      <alignment horizontal="center" vertical="center" shrinkToFit="1"/>
    </xf>
    <xf numFmtId="177" fontId="12" fillId="2" borderId="29" xfId="0" applyNumberFormat="1" applyFont="1" applyFill="1" applyBorder="1" applyAlignment="1">
      <alignment horizontal="center" vertical="center" shrinkToFit="1"/>
    </xf>
    <xf numFmtId="180" fontId="11" fillId="2" borderId="0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textRotation="255"/>
    </xf>
    <xf numFmtId="0" fontId="26" fillId="2" borderId="37" xfId="0" applyFont="1" applyFill="1" applyBorder="1" applyAlignment="1">
      <alignment horizontal="center" vertical="center" shrinkToFit="1"/>
    </xf>
    <xf numFmtId="0" fontId="26" fillId="2" borderId="38" xfId="0" applyFont="1" applyFill="1" applyBorder="1" applyAlignment="1">
      <alignment horizontal="center" vertical="center" shrinkToFit="1"/>
    </xf>
    <xf numFmtId="177" fontId="12" fillId="2" borderId="32" xfId="0" applyNumberFormat="1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textRotation="255"/>
    </xf>
    <xf numFmtId="0" fontId="14" fillId="2" borderId="23" xfId="0" applyFont="1" applyFill="1" applyBorder="1" applyAlignment="1">
      <alignment horizontal="center" vertical="center" textRotation="255"/>
    </xf>
    <xf numFmtId="38" fontId="12" fillId="2" borderId="31" xfId="1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textRotation="255"/>
    </xf>
    <xf numFmtId="0" fontId="14" fillId="2" borderId="27" xfId="0" applyFont="1" applyFill="1" applyBorder="1" applyAlignment="1">
      <alignment horizontal="center" vertical="center" textRotation="255"/>
    </xf>
    <xf numFmtId="0" fontId="14" fillId="2" borderId="76" xfId="0" applyFont="1" applyFill="1" applyBorder="1" applyAlignment="1">
      <alignment horizontal="center" vertical="center" textRotation="255"/>
    </xf>
    <xf numFmtId="0" fontId="14" fillId="2" borderId="28" xfId="0" applyFont="1" applyFill="1" applyBorder="1" applyAlignment="1">
      <alignment horizontal="center" vertical="center" textRotation="255"/>
    </xf>
    <xf numFmtId="184" fontId="5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2" borderId="20" xfId="0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 vertical="center"/>
    </xf>
    <xf numFmtId="0" fontId="14" fillId="2" borderId="73" xfId="0" applyFont="1" applyFill="1" applyBorder="1" applyAlignment="1">
      <alignment horizontal="center" vertical="center" textRotation="255"/>
    </xf>
    <xf numFmtId="0" fontId="17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textRotation="255"/>
    </xf>
    <xf numFmtId="0" fontId="14" fillId="2" borderId="69" xfId="0" applyFont="1" applyFill="1" applyBorder="1" applyAlignment="1">
      <alignment horizontal="center" vertical="center" textRotation="255"/>
    </xf>
    <xf numFmtId="0" fontId="14" fillId="2" borderId="70" xfId="0" applyFont="1" applyFill="1" applyBorder="1" applyAlignment="1">
      <alignment horizontal="center" vertical="center" textRotation="255"/>
    </xf>
    <xf numFmtId="0" fontId="14" fillId="2" borderId="75" xfId="0" applyFont="1" applyFill="1" applyBorder="1" applyAlignment="1">
      <alignment horizontal="center" vertical="center" textRotation="255"/>
    </xf>
    <xf numFmtId="38" fontId="5" fillId="2" borderId="0" xfId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top"/>
    </xf>
    <xf numFmtId="38" fontId="5" fillId="2" borderId="7" xfId="1" applyFont="1" applyFill="1" applyBorder="1" applyAlignment="1">
      <alignment horizontal="center" vertical="center" shrinkToFit="1"/>
    </xf>
    <xf numFmtId="0" fontId="4" fillId="2" borderId="115" xfId="0" applyFont="1" applyFill="1" applyBorder="1" applyAlignment="1">
      <alignment horizontal="center"/>
    </xf>
    <xf numFmtId="0" fontId="4" fillId="2" borderId="116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right" vertical="center"/>
    </xf>
    <xf numFmtId="179" fontId="5" fillId="2" borderId="0" xfId="0" applyNumberFormat="1" applyFont="1" applyFill="1" applyAlignment="1">
      <alignment horizontal="center" vertical="center" shrinkToFit="1"/>
    </xf>
    <xf numFmtId="181" fontId="55" fillId="2" borderId="0" xfId="0" applyNumberFormat="1" applyFont="1" applyFill="1" applyAlignment="1">
      <alignment vertical="center"/>
    </xf>
    <xf numFmtId="0" fontId="27" fillId="2" borderId="45" xfId="0" applyFont="1" applyFill="1" applyBorder="1" applyAlignment="1">
      <alignment horizontal="center" vertical="center" textRotation="255" shrinkToFit="1"/>
    </xf>
    <xf numFmtId="0" fontId="27" fillId="2" borderId="46" xfId="0" applyFont="1" applyFill="1" applyBorder="1" applyAlignment="1">
      <alignment horizontal="center" vertical="center" textRotation="255" shrinkToFit="1"/>
    </xf>
    <xf numFmtId="0" fontId="27" fillId="2" borderId="57" xfId="0" applyFont="1" applyFill="1" applyBorder="1" applyAlignment="1">
      <alignment horizontal="center" vertical="center" textRotation="255" shrinkToFit="1"/>
    </xf>
    <xf numFmtId="0" fontId="27" fillId="2" borderId="62" xfId="0" applyFont="1" applyFill="1" applyBorder="1" applyAlignment="1">
      <alignment horizontal="center" vertical="center" textRotation="255" shrinkToFit="1"/>
    </xf>
    <xf numFmtId="0" fontId="27" fillId="2" borderId="61" xfId="0" applyFont="1" applyFill="1" applyBorder="1" applyAlignment="1">
      <alignment horizontal="center" vertical="center" textRotation="255" shrinkToFit="1"/>
    </xf>
    <xf numFmtId="0" fontId="27" fillId="2" borderId="64" xfId="0" applyFont="1" applyFill="1" applyBorder="1" applyAlignment="1">
      <alignment horizontal="center" vertical="center" textRotation="255" shrinkToFit="1"/>
    </xf>
  </cellXfs>
  <cellStyles count="15">
    <cellStyle name="桁区切り" xfId="1" builtinId="6"/>
    <cellStyle name="桁区切り 2" xfId="2" xr:uid="{00000000-0005-0000-0000-000001000000}"/>
    <cellStyle name="桁区切り 2 2" xfId="11" xr:uid="{00000000-0005-0000-0000-000002000000}"/>
    <cellStyle name="桁区切り 3" xfId="3" xr:uid="{00000000-0005-0000-0000-000003000000}"/>
    <cellStyle name="桁区切り 4" xfId="14" xr:uid="{00000000-0005-0000-0000-000004000000}"/>
    <cellStyle name="通貨 2" xfId="4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 3" xfId="8" xr:uid="{00000000-0005-0000-0000-00000A000000}"/>
    <cellStyle name="標準 3" xfId="9" xr:uid="{00000000-0005-0000-0000-00000B000000}"/>
    <cellStyle name="標準 4" xfId="10" xr:uid="{00000000-0005-0000-0000-00000C000000}"/>
    <cellStyle name="標準 5" xfId="12" xr:uid="{00000000-0005-0000-0000-00000D000000}"/>
    <cellStyle name="標準 5 2" xfId="13" xr:uid="{00000000-0005-0000-0000-00000E000000}"/>
  </cellStyles>
  <dxfs count="0"/>
  <tableStyles count="0" defaultTableStyle="TableStyleMedium2" defaultPivotStyle="PivotStyleLight16"/>
  <colors>
    <mruColors>
      <color rgb="FF0000FF"/>
      <color rgb="FFFFA3A3"/>
      <color rgb="FF99FF33"/>
      <color rgb="FFD2FEE1"/>
      <color rgb="FFCCFF99"/>
      <color rgb="FFFFFFCC"/>
      <color rgb="FFCCFFCC"/>
      <color rgb="FFFFFF97"/>
      <color rgb="FFE1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746760</xdr:colOff>
      <xdr:row>3</xdr:row>
      <xdr:rowOff>289560</xdr:rowOff>
    </xdr:from>
    <xdr:to>
      <xdr:col>25</xdr:col>
      <xdr:colOff>121920</xdr:colOff>
      <xdr:row>4</xdr:row>
      <xdr:rowOff>327660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3C41DB57-2EBC-4F29-863A-B324202EA74B}"/>
            </a:ext>
          </a:extLst>
        </xdr:cNvPr>
        <xdr:cNvGrpSpPr/>
      </xdr:nvGrpSpPr>
      <xdr:grpSpPr>
        <a:xfrm>
          <a:off x="10637520" y="2179320"/>
          <a:ext cx="655320" cy="601980"/>
          <a:chOff x="12832080" y="2697480"/>
          <a:chExt cx="647700" cy="594360"/>
        </a:xfrm>
      </xdr:grpSpPr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7A071CB7-0213-44E6-B698-3C18D3BB1F37}"/>
              </a:ext>
            </a:extLst>
          </xdr:cNvPr>
          <xdr:cNvCxnSpPr/>
        </xdr:nvCxnSpPr>
        <xdr:spPr>
          <a:xfrm flipV="1">
            <a:off x="12862560" y="269748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F7456CD4-3222-4F3A-A599-16535A1DA03C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754380</xdr:colOff>
      <xdr:row>5</xdr:row>
      <xdr:rowOff>281940</xdr:rowOff>
    </xdr:from>
    <xdr:to>
      <xdr:col>25</xdr:col>
      <xdr:colOff>121920</xdr:colOff>
      <xdr:row>6</xdr:row>
      <xdr:rowOff>312420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DB7E1594-86C5-4B44-B0DB-A73840089553}"/>
            </a:ext>
          </a:extLst>
        </xdr:cNvPr>
        <xdr:cNvGrpSpPr/>
      </xdr:nvGrpSpPr>
      <xdr:grpSpPr>
        <a:xfrm>
          <a:off x="10645140" y="3299460"/>
          <a:ext cx="647700" cy="594360"/>
          <a:chOff x="12832080" y="2705100"/>
          <a:chExt cx="640080" cy="586740"/>
        </a:xfrm>
      </xdr:grpSpPr>
      <xdr:cxnSp macro="">
        <xdr:nvCxnSpPr>
          <xdr:cNvPr id="14" name="直線矢印コネクタ 13">
            <a:extLst>
              <a:ext uri="{FF2B5EF4-FFF2-40B4-BE49-F238E27FC236}">
                <a16:creationId xmlns:a16="http://schemas.microsoft.com/office/drawing/2014/main" id="{6D0F10E5-9102-43D9-91EB-0FACD1C8AD43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6EB6BE45-E2E3-459D-BB42-3F2847EDC262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0</xdr:colOff>
      <xdr:row>7</xdr:row>
      <xdr:rowOff>297180</xdr:rowOff>
    </xdr:from>
    <xdr:to>
      <xdr:col>25</xdr:col>
      <xdr:colOff>129540</xdr:colOff>
      <xdr:row>8</xdr:row>
      <xdr:rowOff>327660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C5E10C76-5549-42C3-8116-6404B078AF79}"/>
            </a:ext>
          </a:extLst>
        </xdr:cNvPr>
        <xdr:cNvGrpSpPr/>
      </xdr:nvGrpSpPr>
      <xdr:grpSpPr>
        <a:xfrm>
          <a:off x="10652760" y="4442460"/>
          <a:ext cx="647700" cy="594360"/>
          <a:chOff x="12832080" y="2705100"/>
          <a:chExt cx="640080" cy="586740"/>
        </a:xfrm>
      </xdr:grpSpPr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17BE052A-4BCD-4639-9320-13D23FE37AD8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78AF4689-C309-46F0-B9D2-875A53416AC8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7620</xdr:colOff>
      <xdr:row>9</xdr:row>
      <xdr:rowOff>289560</xdr:rowOff>
    </xdr:from>
    <xdr:to>
      <xdr:col>25</xdr:col>
      <xdr:colOff>137160</xdr:colOff>
      <xdr:row>10</xdr:row>
      <xdr:rowOff>320040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48F11B1C-AE9A-4E9B-859D-7082124BC7E3}"/>
            </a:ext>
          </a:extLst>
        </xdr:cNvPr>
        <xdr:cNvGrpSpPr/>
      </xdr:nvGrpSpPr>
      <xdr:grpSpPr>
        <a:xfrm>
          <a:off x="10660380" y="5562600"/>
          <a:ext cx="647700" cy="594360"/>
          <a:chOff x="12832080" y="2705100"/>
          <a:chExt cx="640080" cy="586740"/>
        </a:xfrm>
      </xdr:grpSpPr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E133A30D-5E87-420A-99A0-ED7F5487B95A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8BFBD736-760F-4EDE-A16A-8395F779BE2E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7620</xdr:colOff>
      <xdr:row>11</xdr:row>
      <xdr:rowOff>281940</xdr:rowOff>
    </xdr:from>
    <xdr:to>
      <xdr:col>25</xdr:col>
      <xdr:colOff>137160</xdr:colOff>
      <xdr:row>12</xdr:row>
      <xdr:rowOff>312420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3D8607E7-AE41-477F-AEF6-315912AA5572}"/>
            </a:ext>
          </a:extLst>
        </xdr:cNvPr>
        <xdr:cNvGrpSpPr/>
      </xdr:nvGrpSpPr>
      <xdr:grpSpPr>
        <a:xfrm>
          <a:off x="10660380" y="6682740"/>
          <a:ext cx="647700" cy="594360"/>
          <a:chOff x="12832080" y="2705100"/>
          <a:chExt cx="640080" cy="586740"/>
        </a:xfrm>
      </xdr:grpSpPr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CA22F95E-64B8-478F-8ECA-B7AB0EB79FD7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0B4B71F4-6ACA-499F-BC8E-150D72ABB187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7620</xdr:colOff>
      <xdr:row>13</xdr:row>
      <xdr:rowOff>297180</xdr:rowOff>
    </xdr:from>
    <xdr:to>
      <xdr:col>25</xdr:col>
      <xdr:colOff>137160</xdr:colOff>
      <xdr:row>14</xdr:row>
      <xdr:rowOff>327660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A63239CB-D37A-4D00-93B4-370362B6001D}"/>
            </a:ext>
          </a:extLst>
        </xdr:cNvPr>
        <xdr:cNvGrpSpPr/>
      </xdr:nvGrpSpPr>
      <xdr:grpSpPr>
        <a:xfrm>
          <a:off x="10660380" y="7825740"/>
          <a:ext cx="647700" cy="594360"/>
          <a:chOff x="12832080" y="2705100"/>
          <a:chExt cx="640080" cy="586740"/>
        </a:xfrm>
      </xdr:grpSpPr>
      <xdr:cxnSp macro="">
        <xdr:nvCxnSpPr>
          <xdr:cNvPr id="26" name="直線矢印コネクタ 25">
            <a:extLst>
              <a:ext uri="{FF2B5EF4-FFF2-40B4-BE49-F238E27FC236}">
                <a16:creationId xmlns:a16="http://schemas.microsoft.com/office/drawing/2014/main" id="{4FA18584-6CEF-462D-9021-8AE4BF121792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FE859F4C-7071-4266-BFD3-2FEBC3232790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754380</xdr:colOff>
      <xdr:row>15</xdr:row>
      <xdr:rowOff>297180</xdr:rowOff>
    </xdr:from>
    <xdr:to>
      <xdr:col>25</xdr:col>
      <xdr:colOff>121920</xdr:colOff>
      <xdr:row>16</xdr:row>
      <xdr:rowOff>327660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8CDD1471-E183-4AC8-BC19-F7C359300267}"/>
            </a:ext>
          </a:extLst>
        </xdr:cNvPr>
        <xdr:cNvGrpSpPr/>
      </xdr:nvGrpSpPr>
      <xdr:grpSpPr>
        <a:xfrm>
          <a:off x="10645140" y="8953500"/>
          <a:ext cx="647700" cy="594360"/>
          <a:chOff x="12832080" y="2705100"/>
          <a:chExt cx="640080" cy="586740"/>
        </a:xfrm>
      </xdr:grpSpPr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11B22994-F21A-4979-BBAB-55199FB2139B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矢印コネクタ 29">
            <a:extLst>
              <a:ext uri="{FF2B5EF4-FFF2-40B4-BE49-F238E27FC236}">
                <a16:creationId xmlns:a16="http://schemas.microsoft.com/office/drawing/2014/main" id="{3603C7CD-9321-4730-9652-708D962099A5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754380</xdr:colOff>
      <xdr:row>17</xdr:row>
      <xdr:rowOff>281940</xdr:rowOff>
    </xdr:from>
    <xdr:to>
      <xdr:col>25</xdr:col>
      <xdr:colOff>121920</xdr:colOff>
      <xdr:row>18</xdr:row>
      <xdr:rowOff>312420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2AF7E54D-074B-4046-BD36-892B8A5603F3}"/>
            </a:ext>
          </a:extLst>
        </xdr:cNvPr>
        <xdr:cNvGrpSpPr/>
      </xdr:nvGrpSpPr>
      <xdr:grpSpPr>
        <a:xfrm>
          <a:off x="10645140" y="10066020"/>
          <a:ext cx="647700" cy="594360"/>
          <a:chOff x="12832080" y="2705100"/>
          <a:chExt cx="640080" cy="586740"/>
        </a:xfrm>
      </xdr:grpSpPr>
      <xdr:cxnSp macro="">
        <xdr:nvCxnSpPr>
          <xdr:cNvPr id="32" name="直線矢印コネクタ 31">
            <a:extLst>
              <a:ext uri="{FF2B5EF4-FFF2-40B4-BE49-F238E27FC236}">
                <a16:creationId xmlns:a16="http://schemas.microsoft.com/office/drawing/2014/main" id="{011F04F2-DDFF-47F3-8314-EA4FA5DAEF5F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0E2577C8-6C25-4F80-9B0D-F82E36007050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746760</xdr:colOff>
      <xdr:row>19</xdr:row>
      <xdr:rowOff>281940</xdr:rowOff>
    </xdr:from>
    <xdr:to>
      <xdr:col>25</xdr:col>
      <xdr:colOff>114300</xdr:colOff>
      <xdr:row>20</xdr:row>
      <xdr:rowOff>312420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A7C47712-814A-42FA-994D-F44B08011EEA}"/>
            </a:ext>
          </a:extLst>
        </xdr:cNvPr>
        <xdr:cNvGrpSpPr/>
      </xdr:nvGrpSpPr>
      <xdr:grpSpPr>
        <a:xfrm>
          <a:off x="10637520" y="11193780"/>
          <a:ext cx="647700" cy="594360"/>
          <a:chOff x="12832080" y="2705100"/>
          <a:chExt cx="640080" cy="586740"/>
        </a:xfrm>
      </xdr:grpSpPr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E154E207-8436-445D-B8DA-E6151A5F4445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矢印コネクタ 35">
            <a:extLst>
              <a:ext uri="{FF2B5EF4-FFF2-40B4-BE49-F238E27FC236}">
                <a16:creationId xmlns:a16="http://schemas.microsoft.com/office/drawing/2014/main" id="{329C20A6-8432-4AB9-A3E4-7D22936E25D0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0</xdr:colOff>
      <xdr:row>21</xdr:row>
      <xdr:rowOff>281940</xdr:rowOff>
    </xdr:from>
    <xdr:to>
      <xdr:col>25</xdr:col>
      <xdr:colOff>129540</xdr:colOff>
      <xdr:row>22</xdr:row>
      <xdr:rowOff>312420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44F5DA5D-E94C-4702-AFA8-B1497AC950A9}"/>
            </a:ext>
          </a:extLst>
        </xdr:cNvPr>
        <xdr:cNvGrpSpPr/>
      </xdr:nvGrpSpPr>
      <xdr:grpSpPr>
        <a:xfrm>
          <a:off x="10652760" y="12321540"/>
          <a:ext cx="647700" cy="594360"/>
          <a:chOff x="12832080" y="2705100"/>
          <a:chExt cx="640080" cy="586740"/>
        </a:xfrm>
      </xdr:grpSpPr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1589B8D3-C12D-4838-BF59-A6C8DD4D8E9E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6559FD96-1336-4BC3-80D5-0E5B3E27D269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746760</xdr:colOff>
      <xdr:row>23</xdr:row>
      <xdr:rowOff>289560</xdr:rowOff>
    </xdr:from>
    <xdr:to>
      <xdr:col>25</xdr:col>
      <xdr:colOff>114300</xdr:colOff>
      <xdr:row>24</xdr:row>
      <xdr:rowOff>320040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6CC98679-AFAC-4219-B7AC-90364D3779CA}"/>
            </a:ext>
          </a:extLst>
        </xdr:cNvPr>
        <xdr:cNvGrpSpPr/>
      </xdr:nvGrpSpPr>
      <xdr:grpSpPr>
        <a:xfrm>
          <a:off x="10637520" y="13456920"/>
          <a:ext cx="647700" cy="594360"/>
          <a:chOff x="12832080" y="2705100"/>
          <a:chExt cx="640080" cy="586740"/>
        </a:xfrm>
      </xdr:grpSpPr>
      <xdr:cxnSp macro="">
        <xdr:nvCxnSpPr>
          <xdr:cNvPr id="41" name="直線矢印コネクタ 40">
            <a:extLst>
              <a:ext uri="{FF2B5EF4-FFF2-40B4-BE49-F238E27FC236}">
                <a16:creationId xmlns:a16="http://schemas.microsoft.com/office/drawing/2014/main" id="{91B5E8EE-2F87-4164-986C-6AD534707E25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直線矢印コネクタ 41">
            <a:extLst>
              <a:ext uri="{FF2B5EF4-FFF2-40B4-BE49-F238E27FC236}">
                <a16:creationId xmlns:a16="http://schemas.microsoft.com/office/drawing/2014/main" id="{64603FF5-572D-43E7-B651-12DEBCEF9A61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746760</xdr:colOff>
      <xdr:row>25</xdr:row>
      <xdr:rowOff>281940</xdr:rowOff>
    </xdr:from>
    <xdr:to>
      <xdr:col>25</xdr:col>
      <xdr:colOff>114300</xdr:colOff>
      <xdr:row>26</xdr:row>
      <xdr:rowOff>312420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B80120AC-957A-4DD8-BEFB-468D59D3BC3E}"/>
            </a:ext>
          </a:extLst>
        </xdr:cNvPr>
        <xdr:cNvGrpSpPr/>
      </xdr:nvGrpSpPr>
      <xdr:grpSpPr>
        <a:xfrm>
          <a:off x="10637520" y="14577060"/>
          <a:ext cx="647700" cy="594360"/>
          <a:chOff x="12832080" y="2705100"/>
          <a:chExt cx="640080" cy="586740"/>
        </a:xfrm>
      </xdr:grpSpPr>
      <xdr:cxnSp macro="">
        <xdr:nvCxnSpPr>
          <xdr:cNvPr id="44" name="直線矢印コネクタ 43">
            <a:extLst>
              <a:ext uri="{FF2B5EF4-FFF2-40B4-BE49-F238E27FC236}">
                <a16:creationId xmlns:a16="http://schemas.microsoft.com/office/drawing/2014/main" id="{5A31167E-8C09-447A-B148-32E0203ACC03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直線矢印コネクタ 44">
            <a:extLst>
              <a:ext uri="{FF2B5EF4-FFF2-40B4-BE49-F238E27FC236}">
                <a16:creationId xmlns:a16="http://schemas.microsoft.com/office/drawing/2014/main" id="{5AF8BC7A-A518-4F5D-AE75-53966175DC53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746760</xdr:colOff>
      <xdr:row>27</xdr:row>
      <xdr:rowOff>297180</xdr:rowOff>
    </xdr:from>
    <xdr:to>
      <xdr:col>25</xdr:col>
      <xdr:colOff>114300</xdr:colOff>
      <xdr:row>28</xdr:row>
      <xdr:rowOff>327660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DE3DD44A-34E1-4DAA-A786-B6D020FEE8E5}"/>
            </a:ext>
          </a:extLst>
        </xdr:cNvPr>
        <xdr:cNvGrpSpPr/>
      </xdr:nvGrpSpPr>
      <xdr:grpSpPr>
        <a:xfrm>
          <a:off x="10637520" y="15720060"/>
          <a:ext cx="647700" cy="594360"/>
          <a:chOff x="12832080" y="2705100"/>
          <a:chExt cx="640080" cy="586740"/>
        </a:xfrm>
      </xdr:grpSpPr>
      <xdr:cxnSp macro="">
        <xdr:nvCxnSpPr>
          <xdr:cNvPr id="47" name="直線矢印コネクタ 46">
            <a:extLst>
              <a:ext uri="{FF2B5EF4-FFF2-40B4-BE49-F238E27FC236}">
                <a16:creationId xmlns:a16="http://schemas.microsoft.com/office/drawing/2014/main" id="{925672A2-2A2E-4C38-B0EA-75E351C99D43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直線矢印コネクタ 47">
            <a:extLst>
              <a:ext uri="{FF2B5EF4-FFF2-40B4-BE49-F238E27FC236}">
                <a16:creationId xmlns:a16="http://schemas.microsoft.com/office/drawing/2014/main" id="{1D5126E6-DFB4-4021-8E1E-B1EA82EC1915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754380</xdr:colOff>
      <xdr:row>29</xdr:row>
      <xdr:rowOff>289560</xdr:rowOff>
    </xdr:from>
    <xdr:to>
      <xdr:col>25</xdr:col>
      <xdr:colOff>121920</xdr:colOff>
      <xdr:row>30</xdr:row>
      <xdr:rowOff>320040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29E8BED6-1597-4E38-BDBA-537162F9FA3A}"/>
            </a:ext>
          </a:extLst>
        </xdr:cNvPr>
        <xdr:cNvGrpSpPr/>
      </xdr:nvGrpSpPr>
      <xdr:grpSpPr>
        <a:xfrm>
          <a:off x="10645140" y="16840200"/>
          <a:ext cx="647700" cy="594360"/>
          <a:chOff x="12832080" y="2705100"/>
          <a:chExt cx="640080" cy="586740"/>
        </a:xfrm>
      </xdr:grpSpPr>
      <xdr:cxnSp macro="">
        <xdr:nvCxnSpPr>
          <xdr:cNvPr id="50" name="直線矢印コネクタ 49">
            <a:extLst>
              <a:ext uri="{FF2B5EF4-FFF2-40B4-BE49-F238E27FC236}">
                <a16:creationId xmlns:a16="http://schemas.microsoft.com/office/drawing/2014/main" id="{E276696D-7989-422E-B5A1-0ADB44DFA426}"/>
              </a:ext>
            </a:extLst>
          </xdr:cNvPr>
          <xdr:cNvCxnSpPr/>
        </xdr:nvCxnSpPr>
        <xdr:spPr>
          <a:xfrm flipV="1">
            <a:off x="12854940" y="2705100"/>
            <a:ext cx="617220" cy="26670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矢印コネクタ 50">
            <a:extLst>
              <a:ext uri="{FF2B5EF4-FFF2-40B4-BE49-F238E27FC236}">
                <a16:creationId xmlns:a16="http://schemas.microsoft.com/office/drawing/2014/main" id="{BEFEB9A4-0CE0-46C9-9F56-0177BB16E1D9}"/>
              </a:ext>
            </a:extLst>
          </xdr:cNvPr>
          <xdr:cNvCxnSpPr/>
        </xdr:nvCxnSpPr>
        <xdr:spPr>
          <a:xfrm>
            <a:off x="12832080" y="2971800"/>
            <a:ext cx="632460" cy="320040"/>
          </a:xfrm>
          <a:prstGeom prst="straightConnector1">
            <a:avLst/>
          </a:prstGeom>
          <a:ln>
            <a:solidFill>
              <a:schemeClr val="tx1"/>
            </a:solidFill>
            <a:headEnd w="lg" len="lg"/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17</xdr:row>
      <xdr:rowOff>441960</xdr:rowOff>
    </xdr:from>
    <xdr:to>
      <xdr:col>11</xdr:col>
      <xdr:colOff>91440</xdr:colOff>
      <xdr:row>18</xdr:row>
      <xdr:rowOff>457200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5B3B3CF8-9243-4238-AA4E-E53452E2D44F}"/>
            </a:ext>
          </a:extLst>
        </xdr:cNvPr>
        <xdr:cNvSpPr txBox="1"/>
      </xdr:nvSpPr>
      <xdr:spPr>
        <a:xfrm>
          <a:off x="5303520" y="10759440"/>
          <a:ext cx="670560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中</a:t>
          </a:r>
        </a:p>
      </xdr:txBody>
    </xdr:sp>
    <xdr:clientData/>
  </xdr:twoCellAnchor>
  <xdr:twoCellAnchor editAs="oneCell">
    <xdr:from>
      <xdr:col>26</xdr:col>
      <xdr:colOff>411480</xdr:colOff>
      <xdr:row>32</xdr:row>
      <xdr:rowOff>137160</xdr:rowOff>
    </xdr:from>
    <xdr:to>
      <xdr:col>31</xdr:col>
      <xdr:colOff>929852</xdr:colOff>
      <xdr:row>37</xdr:row>
      <xdr:rowOff>198120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E74F167-EC28-4646-8FAB-667C377F0B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80" t="35413" b="33867"/>
        <a:stretch/>
      </xdr:blipFill>
      <xdr:spPr>
        <a:xfrm>
          <a:off x="11765280" y="18028920"/>
          <a:ext cx="4175972" cy="1661160"/>
        </a:xfrm>
        <a:prstGeom prst="rect">
          <a:avLst/>
        </a:prstGeom>
      </xdr:spPr>
    </xdr:pic>
    <xdr:clientData/>
  </xdr:twoCellAnchor>
  <xdr:twoCellAnchor editAs="oneCell">
    <xdr:from>
      <xdr:col>30</xdr:col>
      <xdr:colOff>76200</xdr:colOff>
      <xdr:row>23</xdr:row>
      <xdr:rowOff>121919</xdr:rowOff>
    </xdr:from>
    <xdr:to>
      <xdr:col>33</xdr:col>
      <xdr:colOff>685800</xdr:colOff>
      <xdr:row>28</xdr:row>
      <xdr:rowOff>419792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E9466A4-BCC5-4BC5-BAC5-426D865721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0" r="-399"/>
        <a:stretch/>
      </xdr:blipFill>
      <xdr:spPr>
        <a:xfrm>
          <a:off x="14447520" y="13289279"/>
          <a:ext cx="3840480" cy="3117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365760</xdr:colOff>
      <xdr:row>0</xdr:row>
      <xdr:rowOff>0</xdr:rowOff>
    </xdr:from>
    <xdr:to>
      <xdr:col>8</xdr:col>
      <xdr:colOff>556260</xdr:colOff>
      <xdr:row>17</xdr:row>
      <xdr:rowOff>60960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23AC8A2-C06D-4392-9320-49ADA58022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97" t="3256" r="67040" b="51267"/>
        <a:stretch/>
      </xdr:blipFill>
      <xdr:spPr>
        <a:xfrm>
          <a:off x="3550920" y="0"/>
          <a:ext cx="1424940" cy="329946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289560</xdr:colOff>
      <xdr:row>18</xdr:row>
      <xdr:rowOff>7620</xdr:rowOff>
    </xdr:from>
    <xdr:to>
      <xdr:col>8</xdr:col>
      <xdr:colOff>594360</xdr:colOff>
      <xdr:row>32</xdr:row>
      <xdr:rowOff>91440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15E28142-62D5-4914-89C8-84CA6B3DBC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44" t="2205" r="35565" b="59878"/>
        <a:stretch/>
      </xdr:blipFill>
      <xdr:spPr>
        <a:xfrm>
          <a:off x="3474720" y="3436620"/>
          <a:ext cx="1539240" cy="275082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9</xdr:col>
      <xdr:colOff>106680</xdr:colOff>
      <xdr:row>0</xdr:row>
      <xdr:rowOff>45720</xdr:rowOff>
    </xdr:from>
    <xdr:to>
      <xdr:col>15</xdr:col>
      <xdr:colOff>251460</xdr:colOff>
      <xdr:row>16</xdr:row>
      <xdr:rowOff>30480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3CCD355-9426-465D-A838-B32C0BD988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46" t="4055" r="9266" b="51125"/>
        <a:stretch/>
      </xdr:blipFill>
      <xdr:spPr>
        <a:xfrm>
          <a:off x="5501640" y="45720"/>
          <a:ext cx="3848100" cy="303276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9</xdr:col>
      <xdr:colOff>182879</xdr:colOff>
      <xdr:row>16</xdr:row>
      <xdr:rowOff>137160</xdr:rowOff>
    </xdr:from>
    <xdr:to>
      <xdr:col>15</xdr:col>
      <xdr:colOff>441960</xdr:colOff>
      <xdr:row>31</xdr:row>
      <xdr:rowOff>125156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D59D81C-1444-4BF2-B05B-FDC085E55B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08" b="51385"/>
        <a:stretch/>
      </xdr:blipFill>
      <xdr:spPr>
        <a:xfrm>
          <a:off x="5577839" y="3185160"/>
          <a:ext cx="3962401" cy="284549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AAAF3-910B-45EA-A4E7-7E9E932520DF}">
  <sheetPr>
    <pageSetUpPr fitToPage="1"/>
  </sheetPr>
  <dimension ref="A1:BA39"/>
  <sheetViews>
    <sheetView tabSelected="1" view="pageBreakPreview" zoomScale="50" zoomScaleNormal="25" zoomScaleSheetLayoutView="50" workbookViewId="0">
      <selection activeCell="A2" sqref="A2"/>
    </sheetView>
  </sheetViews>
  <sheetFormatPr defaultColWidth="9" defaultRowHeight="18" customHeight="1" x14ac:dyDescent="0.2"/>
  <cols>
    <col min="1" max="1" width="5.21875" style="3" customWidth="1"/>
    <col min="2" max="2" width="7.44140625" style="3" customWidth="1"/>
    <col min="3" max="3" width="9.77734375" style="7" customWidth="1"/>
    <col min="4" max="4" width="11.6640625" style="7" customWidth="1"/>
    <col min="5" max="5" width="4.6640625" style="2" customWidth="1"/>
    <col min="6" max="8" width="1.44140625" style="1" customWidth="1"/>
    <col min="9" max="9" width="1.44140625" style="119" customWidth="1"/>
    <col min="10" max="10" width="4.6640625" style="144" customWidth="1"/>
    <col min="11" max="12" width="1.6640625" style="145" customWidth="1"/>
    <col min="13" max="13" width="7.33203125" style="2" customWidth="1"/>
    <col min="14" max="14" width="19" style="100" customWidth="1"/>
    <col min="15" max="15" width="9.77734375" style="100" customWidth="1"/>
    <col min="16" max="16" width="11.6640625" style="100" customWidth="1"/>
    <col min="17" max="17" width="8.6640625" style="144" customWidth="1"/>
    <col min="18" max="19" width="1.6640625" style="152" customWidth="1"/>
    <col min="20" max="20" width="6.88671875" style="37" customWidth="1"/>
    <col min="21" max="21" width="13.6640625" style="100" customWidth="1"/>
    <col min="22" max="22" width="9.77734375" style="100" customWidth="1"/>
    <col min="23" max="23" width="11.109375" style="100" customWidth="1"/>
    <col min="24" max="24" width="4.77734375" style="144" customWidth="1"/>
    <col min="25" max="26" width="2.6640625" style="157" customWidth="1"/>
    <col min="27" max="27" width="13.77734375" style="2" customWidth="1"/>
    <col min="28" max="28" width="9.77734375" style="2" customWidth="1"/>
    <col min="29" max="29" width="11.109375" style="2" customWidth="1"/>
    <col min="30" max="31" width="9.33203125" style="4" customWidth="1"/>
    <col min="32" max="32" width="36.44140625" style="4" customWidth="1"/>
    <col min="33" max="33" width="1.33203125" style="4" customWidth="1"/>
    <col min="34" max="34" width="13" style="2" customWidth="1"/>
    <col min="35" max="35" width="6.44140625" style="15" customWidth="1"/>
    <col min="36" max="36" width="13.109375" style="99" customWidth="1"/>
    <col min="37" max="37" width="9.77734375" style="2" customWidth="1"/>
    <col min="38" max="38" width="11.109375" style="2" customWidth="1"/>
    <col min="39" max="40" width="2.109375" style="2" customWidth="1"/>
    <col min="41" max="41" width="6" style="2" customWidth="1"/>
    <col min="42" max="42" width="14.6640625" style="2" customWidth="1"/>
    <col min="43" max="43" width="9.77734375" style="2" customWidth="1"/>
    <col min="44" max="44" width="11.109375" style="2" customWidth="1"/>
    <col min="45" max="45" width="6.44140625" style="129" customWidth="1"/>
    <col min="46" max="46" width="9" style="2" customWidth="1"/>
    <col min="47" max="47" width="22.77734375" style="6" customWidth="1"/>
    <col min="48" max="48" width="26.88671875" style="6" customWidth="1"/>
    <col min="49" max="49" width="3" style="6" customWidth="1"/>
    <col min="50" max="51" width="9" style="6"/>
    <col min="52" max="16384" width="9" style="2"/>
  </cols>
  <sheetData>
    <row r="1" spans="1:51" ht="52.2" customHeight="1" x14ac:dyDescent="0.6">
      <c r="A1" s="31" t="s">
        <v>111</v>
      </c>
      <c r="B1" s="30"/>
      <c r="U1" s="43"/>
      <c r="AG1" s="170"/>
      <c r="AH1" s="163"/>
      <c r="AI1" s="18" t="s">
        <v>23</v>
      </c>
    </row>
    <row r="2" spans="1:51" s="14" customFormat="1" ht="61.8" customHeight="1" x14ac:dyDescent="1.1000000000000001">
      <c r="A2" s="13"/>
      <c r="B2" s="22" t="s">
        <v>134</v>
      </c>
      <c r="C2" s="22"/>
      <c r="D2" s="22"/>
      <c r="E2" s="22"/>
      <c r="F2" s="117"/>
      <c r="G2" s="117"/>
      <c r="H2" s="117"/>
      <c r="I2" s="118"/>
      <c r="J2" s="146"/>
      <c r="K2" s="146"/>
      <c r="L2" s="146"/>
      <c r="M2" s="326" t="s">
        <v>135</v>
      </c>
      <c r="N2" s="326"/>
      <c r="O2" s="326"/>
      <c r="P2" s="326"/>
      <c r="Q2" s="146"/>
      <c r="R2" s="153"/>
      <c r="S2" s="153"/>
      <c r="T2" s="44"/>
      <c r="U2" s="280" t="s">
        <v>10</v>
      </c>
      <c r="V2" s="29"/>
      <c r="W2" s="32"/>
      <c r="X2" s="158"/>
      <c r="Y2" s="159"/>
      <c r="Z2" s="159"/>
      <c r="AA2" s="321" t="s">
        <v>61</v>
      </c>
      <c r="AB2" s="322"/>
      <c r="AC2" s="322"/>
      <c r="AD2" s="13" t="s">
        <v>138</v>
      </c>
      <c r="AE2" s="335" t="s">
        <v>137</v>
      </c>
      <c r="AF2" s="89"/>
      <c r="AG2" s="171"/>
      <c r="AH2" s="269"/>
      <c r="AI2" s="270"/>
      <c r="AJ2" s="270"/>
      <c r="AK2" s="270"/>
      <c r="AL2" s="270"/>
      <c r="AM2" s="270"/>
      <c r="AN2" s="270"/>
      <c r="AO2" s="270"/>
      <c r="AP2" s="270"/>
      <c r="AS2" s="130"/>
      <c r="AU2" s="95"/>
      <c r="AV2" s="95"/>
      <c r="AW2" s="95"/>
      <c r="AX2" s="95"/>
      <c r="AY2" s="95"/>
    </row>
    <row r="3" spans="1:51" s="100" customFormat="1" ht="33.6" customHeight="1" thickBot="1" x14ac:dyDescent="0.4">
      <c r="A3" s="281" t="s">
        <v>20</v>
      </c>
      <c r="B3" s="282"/>
      <c r="C3" s="320" t="s">
        <v>100</v>
      </c>
      <c r="D3" s="320"/>
      <c r="E3" s="320"/>
      <c r="F3" s="283"/>
      <c r="G3" s="283"/>
      <c r="H3" s="283"/>
      <c r="I3" s="284"/>
      <c r="J3" s="152"/>
      <c r="K3" s="152"/>
      <c r="L3" s="152"/>
      <c r="M3" s="285" t="s">
        <v>20</v>
      </c>
      <c r="N3" s="286"/>
      <c r="O3" s="320" t="s">
        <v>100</v>
      </c>
      <c r="P3" s="320"/>
      <c r="Q3" s="320"/>
      <c r="R3" s="152"/>
      <c r="S3" s="152"/>
      <c r="T3" s="285" t="s">
        <v>20</v>
      </c>
      <c r="U3" s="287"/>
      <c r="V3" s="324">
        <v>1</v>
      </c>
      <c r="W3" s="324"/>
      <c r="X3" s="152"/>
      <c r="Y3" s="160"/>
      <c r="Z3" s="160"/>
      <c r="AA3" s="323"/>
      <c r="AB3" s="323"/>
      <c r="AC3" s="323"/>
      <c r="AD3" s="333" t="s">
        <v>136</v>
      </c>
      <c r="AE3" s="336" t="s">
        <v>136</v>
      </c>
      <c r="AF3" s="96"/>
      <c r="AG3" s="170"/>
      <c r="AH3" s="164"/>
      <c r="AI3" s="285" t="s">
        <v>20</v>
      </c>
      <c r="AJ3" s="19"/>
      <c r="AK3" s="308"/>
      <c r="AL3" s="308"/>
      <c r="AP3" s="288" t="s">
        <v>60</v>
      </c>
      <c r="AS3" s="8"/>
      <c r="AU3" s="6"/>
      <c r="AV3" s="6"/>
      <c r="AW3" s="6"/>
      <c r="AX3" s="6"/>
      <c r="AY3" s="6"/>
    </row>
    <row r="4" spans="1:51" ht="44.1" customHeight="1" thickTop="1" thickBot="1" x14ac:dyDescent="0.25">
      <c r="A4" s="3">
        <v>1</v>
      </c>
      <c r="B4" s="316" t="s">
        <v>38</v>
      </c>
      <c r="C4" s="183" t="s">
        <v>39</v>
      </c>
      <c r="D4" s="120" t="s">
        <v>2</v>
      </c>
      <c r="F4" s="126" t="s">
        <v>38</v>
      </c>
      <c r="G4" s="126" t="s">
        <v>32</v>
      </c>
      <c r="H4" s="126">
        <v>1</v>
      </c>
      <c r="I4" s="127" t="s">
        <v>9</v>
      </c>
      <c r="K4" s="147" t="str">
        <f>$B$4</f>
        <v>Ａ</v>
      </c>
      <c r="L4" s="147">
        <v>1</v>
      </c>
      <c r="M4" s="316" t="s">
        <v>11</v>
      </c>
      <c r="N4" s="112" t="str">
        <f t="shared" ref="N4:N31" si="0">K4&amp;L4</f>
        <v>Ａ1</v>
      </c>
      <c r="O4" s="204" t="s">
        <v>114</v>
      </c>
      <c r="P4" s="190" t="s">
        <v>19</v>
      </c>
      <c r="R4" s="152" t="str">
        <f>$M$4</f>
        <v>あ</v>
      </c>
      <c r="S4" s="152">
        <v>1</v>
      </c>
      <c r="T4" s="310" t="s">
        <v>43</v>
      </c>
      <c r="U4" s="123" t="str">
        <f t="shared" ref="U4:U31" si="1">R4&amp;S4</f>
        <v>あ1</v>
      </c>
      <c r="V4" s="204" t="s">
        <v>86</v>
      </c>
      <c r="W4" s="190" t="s">
        <v>87</v>
      </c>
      <c r="Y4" s="150" t="str">
        <f>T4</f>
        <v>①</v>
      </c>
      <c r="Z4" s="150">
        <v>1</v>
      </c>
      <c r="AA4" s="45" t="str">
        <f t="shared" ref="AA4:AA31" si="2">Y4&amp;Z4</f>
        <v>①1</v>
      </c>
      <c r="AB4" s="255" t="s">
        <v>86</v>
      </c>
      <c r="AC4" s="256" t="s">
        <v>87</v>
      </c>
      <c r="AD4" s="332">
        <v>1</v>
      </c>
      <c r="AE4" s="334">
        <v>1</v>
      </c>
      <c r="AF4" s="88"/>
      <c r="AG4" s="172"/>
      <c r="AH4" s="165"/>
      <c r="AI4" s="340" t="s">
        <v>101</v>
      </c>
      <c r="AJ4" s="134">
        <v>1</v>
      </c>
      <c r="AK4" s="204" t="s">
        <v>86</v>
      </c>
      <c r="AL4" s="190" t="s">
        <v>87</v>
      </c>
      <c r="AM4" s="21"/>
      <c r="AO4" s="340" t="s">
        <v>101</v>
      </c>
      <c r="AP4" s="303" t="s">
        <v>54</v>
      </c>
      <c r="AQ4" s="204" t="s">
        <v>40</v>
      </c>
      <c r="AR4" s="190" t="s">
        <v>29</v>
      </c>
      <c r="AS4" s="294" t="s">
        <v>24</v>
      </c>
      <c r="AT4" s="96"/>
    </row>
    <row r="5" spans="1:51" ht="44.1" customHeight="1" thickBot="1" x14ac:dyDescent="0.25">
      <c r="A5" s="3">
        <v>2</v>
      </c>
      <c r="B5" s="317"/>
      <c r="C5" s="103" t="s">
        <v>114</v>
      </c>
      <c r="D5" s="184" t="s">
        <v>19</v>
      </c>
      <c r="F5" s="126" t="s">
        <v>37</v>
      </c>
      <c r="G5" s="126" t="s">
        <v>32</v>
      </c>
      <c r="H5" s="126">
        <v>1</v>
      </c>
      <c r="I5" s="127" t="s">
        <v>9</v>
      </c>
      <c r="K5" s="147" t="str">
        <f>$B$9</f>
        <v>Ｂ</v>
      </c>
      <c r="L5" s="147">
        <v>1</v>
      </c>
      <c r="M5" s="317"/>
      <c r="N5" s="113" t="str">
        <f t="shared" si="0"/>
        <v>Ｂ1</v>
      </c>
      <c r="O5" s="103" t="s">
        <v>40</v>
      </c>
      <c r="P5" s="184" t="s">
        <v>90</v>
      </c>
      <c r="R5" s="152" t="str">
        <f>$M$9</f>
        <v>い</v>
      </c>
      <c r="S5" s="152">
        <v>1</v>
      </c>
      <c r="T5" s="302"/>
      <c r="U5" s="231" t="str">
        <f t="shared" si="1"/>
        <v>い1</v>
      </c>
      <c r="V5" s="205" t="s">
        <v>40</v>
      </c>
      <c r="W5" s="232" t="s">
        <v>29</v>
      </c>
      <c r="Y5" s="150" t="str">
        <f>T4</f>
        <v>①</v>
      </c>
      <c r="Z5" s="150">
        <v>2</v>
      </c>
      <c r="AA5" s="46" t="str">
        <f t="shared" si="2"/>
        <v>①2</v>
      </c>
      <c r="AB5" s="257" t="s">
        <v>40</v>
      </c>
      <c r="AC5" s="258" t="s">
        <v>29</v>
      </c>
      <c r="AD5" s="332">
        <v>2</v>
      </c>
      <c r="AE5" s="334" t="s">
        <v>32</v>
      </c>
      <c r="AF5" s="88"/>
      <c r="AG5" s="172"/>
      <c r="AH5" s="165"/>
      <c r="AI5" s="341"/>
      <c r="AJ5" s="135">
        <f>AJ7+1</f>
        <v>8</v>
      </c>
      <c r="AK5" s="103" t="s">
        <v>94</v>
      </c>
      <c r="AL5" s="195" t="s">
        <v>95</v>
      </c>
      <c r="AM5" s="21"/>
      <c r="AO5" s="341"/>
      <c r="AP5" s="296"/>
      <c r="AQ5" s="104" t="s">
        <v>132</v>
      </c>
      <c r="AR5" s="198" t="s">
        <v>82</v>
      </c>
      <c r="AS5" s="294"/>
      <c r="AT5" s="96"/>
    </row>
    <row r="6" spans="1:51" ht="44.1" customHeight="1" thickTop="1" thickBot="1" x14ac:dyDescent="0.25">
      <c r="A6" s="3">
        <v>3</v>
      </c>
      <c r="B6" s="317"/>
      <c r="C6" s="181" t="s">
        <v>68</v>
      </c>
      <c r="D6" s="185" t="s">
        <v>71</v>
      </c>
      <c r="F6" s="126" t="s">
        <v>35</v>
      </c>
      <c r="G6" s="126" t="s">
        <v>32</v>
      </c>
      <c r="H6" s="126">
        <v>1</v>
      </c>
      <c r="I6" s="127" t="s">
        <v>9</v>
      </c>
      <c r="K6" s="147" t="str">
        <f>$B$14</f>
        <v>Ｃ</v>
      </c>
      <c r="L6" s="147">
        <v>1</v>
      </c>
      <c r="M6" s="317"/>
      <c r="N6" s="113" t="str">
        <f t="shared" si="0"/>
        <v>Ｃ1</v>
      </c>
      <c r="O6" s="103" t="s">
        <v>86</v>
      </c>
      <c r="P6" s="184" t="s">
        <v>87</v>
      </c>
      <c r="R6" s="152" t="str">
        <f>$M$4</f>
        <v>あ</v>
      </c>
      <c r="S6" s="152">
        <v>2</v>
      </c>
      <c r="T6" s="310" t="s">
        <v>44</v>
      </c>
      <c r="U6" s="123" t="str">
        <f t="shared" si="1"/>
        <v>あ2</v>
      </c>
      <c r="V6" s="204" t="s">
        <v>40</v>
      </c>
      <c r="W6" s="190" t="s">
        <v>90</v>
      </c>
      <c r="Y6" s="150" t="str">
        <f>T6</f>
        <v>②</v>
      </c>
      <c r="Z6" s="150">
        <v>1</v>
      </c>
      <c r="AA6" s="46" t="str">
        <f t="shared" si="2"/>
        <v>②1</v>
      </c>
      <c r="AB6" s="257" t="s">
        <v>40</v>
      </c>
      <c r="AC6" s="258" t="s">
        <v>90</v>
      </c>
      <c r="AD6" s="332">
        <v>3</v>
      </c>
      <c r="AE6" s="334" t="s">
        <v>32</v>
      </c>
      <c r="AF6" s="88"/>
      <c r="AG6" s="172"/>
      <c r="AH6" s="166"/>
      <c r="AI6" s="341"/>
      <c r="AJ6" s="136">
        <f>AJ4+1</f>
        <v>2</v>
      </c>
      <c r="AK6" s="103" t="s">
        <v>40</v>
      </c>
      <c r="AL6" s="184" t="s">
        <v>29</v>
      </c>
      <c r="AM6" s="21"/>
      <c r="AO6" s="341"/>
      <c r="AP6" s="295" t="s">
        <v>55</v>
      </c>
      <c r="AQ6" s="103" t="s">
        <v>40</v>
      </c>
      <c r="AR6" s="184" t="s">
        <v>90</v>
      </c>
    </row>
    <row r="7" spans="1:51" ht="44.1" customHeight="1" thickBot="1" x14ac:dyDescent="0.25">
      <c r="A7" s="3">
        <v>4</v>
      </c>
      <c r="B7" s="325"/>
      <c r="C7" s="102" t="s">
        <v>17</v>
      </c>
      <c r="D7" s="186" t="s">
        <v>83</v>
      </c>
      <c r="F7" s="126" t="s">
        <v>33</v>
      </c>
      <c r="G7" s="126" t="s">
        <v>32</v>
      </c>
      <c r="H7" s="126">
        <v>1</v>
      </c>
      <c r="I7" s="127" t="s">
        <v>9</v>
      </c>
      <c r="K7" s="147" t="s">
        <v>96</v>
      </c>
      <c r="L7" s="147">
        <v>1</v>
      </c>
      <c r="M7" s="317"/>
      <c r="N7" s="113" t="str">
        <f t="shared" si="0"/>
        <v>2位-1</v>
      </c>
      <c r="O7" s="104" t="s">
        <v>132</v>
      </c>
      <c r="P7" s="198" t="s">
        <v>82</v>
      </c>
      <c r="R7" s="152" t="str">
        <f>$M$9</f>
        <v>い</v>
      </c>
      <c r="S7" s="152">
        <v>2</v>
      </c>
      <c r="T7" s="311"/>
      <c r="U7" s="124" t="str">
        <f t="shared" si="1"/>
        <v>い2</v>
      </c>
      <c r="V7" s="235" t="s">
        <v>113</v>
      </c>
      <c r="W7" s="236" t="s">
        <v>88</v>
      </c>
      <c r="Y7" s="150" t="str">
        <f>T6</f>
        <v>②</v>
      </c>
      <c r="Z7" s="150">
        <v>2</v>
      </c>
      <c r="AA7" s="46" t="str">
        <f t="shared" si="2"/>
        <v>②2</v>
      </c>
      <c r="AB7" s="257" t="s">
        <v>113</v>
      </c>
      <c r="AC7" s="258" t="s">
        <v>88</v>
      </c>
      <c r="AD7" s="332">
        <v>4</v>
      </c>
      <c r="AE7" s="334">
        <v>2</v>
      </c>
      <c r="AF7" s="88"/>
      <c r="AG7" s="172"/>
      <c r="AH7" s="166"/>
      <c r="AI7" s="341"/>
      <c r="AJ7" s="137">
        <f>AJ9+1</f>
        <v>7</v>
      </c>
      <c r="AK7" s="104" t="s">
        <v>132</v>
      </c>
      <c r="AL7" s="198" t="s">
        <v>82</v>
      </c>
      <c r="AM7" s="21"/>
      <c r="AO7" s="341"/>
      <c r="AP7" s="296"/>
      <c r="AQ7" s="106" t="s">
        <v>131</v>
      </c>
      <c r="AR7" s="198" t="s">
        <v>81</v>
      </c>
    </row>
    <row r="8" spans="1:51" ht="44.1" customHeight="1" thickTop="1" thickBot="1" x14ac:dyDescent="0.25">
      <c r="A8" s="3">
        <v>5</v>
      </c>
      <c r="B8" s="318"/>
      <c r="C8" s="187" t="s">
        <v>132</v>
      </c>
      <c r="D8" s="188" t="s">
        <v>82</v>
      </c>
      <c r="F8" s="126" t="s">
        <v>36</v>
      </c>
      <c r="G8" s="126" t="s">
        <v>32</v>
      </c>
      <c r="H8" s="126">
        <v>1</v>
      </c>
      <c r="I8" s="127" t="s">
        <v>9</v>
      </c>
      <c r="K8" s="147" t="s">
        <v>96</v>
      </c>
      <c r="L8" s="147">
        <v>4</v>
      </c>
      <c r="M8" s="318"/>
      <c r="N8" s="212" t="str">
        <f t="shared" si="0"/>
        <v>2位-4</v>
      </c>
      <c r="O8" s="213" t="s">
        <v>68</v>
      </c>
      <c r="P8" s="214" t="s">
        <v>80</v>
      </c>
      <c r="R8" s="152" t="str">
        <f>$M$4</f>
        <v>あ</v>
      </c>
      <c r="S8" s="152">
        <v>3</v>
      </c>
      <c r="T8" s="310" t="s">
        <v>10</v>
      </c>
      <c r="U8" s="123" t="str">
        <f t="shared" si="1"/>
        <v>あ3</v>
      </c>
      <c r="V8" s="204" t="s">
        <v>114</v>
      </c>
      <c r="W8" s="190" t="s">
        <v>19</v>
      </c>
      <c r="Y8" s="150" t="str">
        <f>T8</f>
        <v>③</v>
      </c>
      <c r="Z8" s="150">
        <v>1</v>
      </c>
      <c r="AA8" s="46" t="str">
        <f t="shared" si="2"/>
        <v>③1</v>
      </c>
      <c r="AB8" s="257" t="s">
        <v>114</v>
      </c>
      <c r="AC8" s="258" t="s">
        <v>19</v>
      </c>
      <c r="AD8" s="332">
        <v>5</v>
      </c>
      <c r="AE8" s="334">
        <v>3</v>
      </c>
      <c r="AF8" s="88"/>
      <c r="AG8" s="172"/>
      <c r="AH8" s="166"/>
      <c r="AI8" s="341"/>
      <c r="AJ8" s="138">
        <f>AJ6+1</f>
        <v>3</v>
      </c>
      <c r="AK8" s="103" t="s">
        <v>40</v>
      </c>
      <c r="AL8" s="184" t="s">
        <v>90</v>
      </c>
      <c r="AM8" s="21"/>
      <c r="AO8" s="341"/>
      <c r="AP8" s="299" t="s">
        <v>105</v>
      </c>
      <c r="AQ8" s="103" t="s">
        <v>113</v>
      </c>
      <c r="AR8" s="184" t="s">
        <v>88</v>
      </c>
    </row>
    <row r="9" spans="1:51" ht="44.1" customHeight="1" thickTop="1" thickBot="1" x14ac:dyDescent="0.25">
      <c r="A9" s="3">
        <v>6</v>
      </c>
      <c r="B9" s="316" t="s">
        <v>37</v>
      </c>
      <c r="C9" s="189" t="s">
        <v>133</v>
      </c>
      <c r="D9" s="190" t="s">
        <v>18</v>
      </c>
      <c r="F9" s="126" t="s">
        <v>34</v>
      </c>
      <c r="G9" s="126" t="s">
        <v>32</v>
      </c>
      <c r="H9" s="126">
        <v>1</v>
      </c>
      <c r="I9" s="127" t="s">
        <v>9</v>
      </c>
      <c r="K9" s="147" t="str">
        <f>B18</f>
        <v>Ｄ</v>
      </c>
      <c r="L9" s="147">
        <v>1</v>
      </c>
      <c r="M9" s="316" t="s">
        <v>12</v>
      </c>
      <c r="N9" s="112" t="str">
        <f t="shared" si="0"/>
        <v>Ｄ1</v>
      </c>
      <c r="O9" s="204" t="s">
        <v>94</v>
      </c>
      <c r="P9" s="218" t="s">
        <v>95</v>
      </c>
      <c r="R9" s="152" t="str">
        <f>$M$9</f>
        <v>い</v>
      </c>
      <c r="S9" s="152">
        <v>3</v>
      </c>
      <c r="T9" s="311"/>
      <c r="U9" s="124" t="str">
        <f t="shared" si="1"/>
        <v>い3</v>
      </c>
      <c r="V9" s="207" t="s">
        <v>131</v>
      </c>
      <c r="W9" s="208" t="s">
        <v>81</v>
      </c>
      <c r="Y9" s="150" t="str">
        <f>T8</f>
        <v>③</v>
      </c>
      <c r="Z9" s="150">
        <v>2</v>
      </c>
      <c r="AA9" s="46" t="str">
        <f t="shared" si="2"/>
        <v>③2</v>
      </c>
      <c r="AB9" s="259" t="s">
        <v>131</v>
      </c>
      <c r="AC9" s="260" t="s">
        <v>81</v>
      </c>
      <c r="AD9" s="332">
        <v>6</v>
      </c>
      <c r="AE9" s="334">
        <v>4</v>
      </c>
      <c r="AF9" s="88"/>
      <c r="AG9" s="172"/>
      <c r="AH9" s="166"/>
      <c r="AI9" s="341"/>
      <c r="AJ9" s="138">
        <f>AJ11+1</f>
        <v>6</v>
      </c>
      <c r="AK9" s="106" t="s">
        <v>131</v>
      </c>
      <c r="AL9" s="198" t="s">
        <v>81</v>
      </c>
      <c r="AM9" s="21"/>
      <c r="AO9" s="341"/>
      <c r="AP9" s="312"/>
      <c r="AQ9" s="103" t="s">
        <v>114</v>
      </c>
      <c r="AR9" s="184" t="s">
        <v>19</v>
      </c>
    </row>
    <row r="10" spans="1:51" ht="44.1" customHeight="1" thickBot="1" x14ac:dyDescent="0.25">
      <c r="A10" s="3">
        <v>7</v>
      </c>
      <c r="B10" s="317"/>
      <c r="C10" s="103" t="s">
        <v>40</v>
      </c>
      <c r="D10" s="184" t="s">
        <v>90</v>
      </c>
      <c r="E10" s="11"/>
      <c r="F10" s="126" t="s">
        <v>38</v>
      </c>
      <c r="G10" s="126" t="s">
        <v>32</v>
      </c>
      <c r="H10" s="126">
        <v>2</v>
      </c>
      <c r="I10" s="127" t="s">
        <v>9</v>
      </c>
      <c r="K10" s="147" t="str">
        <f>B23</f>
        <v>Ｅ</v>
      </c>
      <c r="L10" s="147">
        <v>1</v>
      </c>
      <c r="M10" s="317"/>
      <c r="N10" s="113" t="str">
        <f t="shared" si="0"/>
        <v>Ｅ1</v>
      </c>
      <c r="O10" s="103" t="s">
        <v>113</v>
      </c>
      <c r="P10" s="184" t="s">
        <v>88</v>
      </c>
      <c r="R10" s="152" t="str">
        <f>$M$4</f>
        <v>あ</v>
      </c>
      <c r="S10" s="152">
        <v>4</v>
      </c>
      <c r="T10" s="301" t="s">
        <v>45</v>
      </c>
      <c r="U10" s="233" t="str">
        <f t="shared" si="1"/>
        <v>あ4</v>
      </c>
      <c r="V10" s="182" t="s">
        <v>132</v>
      </c>
      <c r="W10" s="234" t="s">
        <v>82</v>
      </c>
      <c r="Y10" s="150" t="str">
        <f>T10</f>
        <v>④</v>
      </c>
      <c r="Z10" s="150">
        <v>1</v>
      </c>
      <c r="AA10" s="46" t="str">
        <f t="shared" si="2"/>
        <v>④1</v>
      </c>
      <c r="AB10" s="261" t="s">
        <v>132</v>
      </c>
      <c r="AC10" s="260" t="s">
        <v>82</v>
      </c>
      <c r="AD10" s="332">
        <v>7</v>
      </c>
      <c r="AE10" s="334">
        <v>5</v>
      </c>
      <c r="AF10" s="88"/>
      <c r="AG10" s="172"/>
      <c r="AH10" s="166"/>
      <c r="AI10" s="341"/>
      <c r="AJ10" s="139">
        <f>AJ8+1</f>
        <v>4</v>
      </c>
      <c r="AK10" s="103" t="s">
        <v>113</v>
      </c>
      <c r="AL10" s="184" t="s">
        <v>88</v>
      </c>
      <c r="AM10" s="21"/>
      <c r="AO10" s="341"/>
      <c r="AP10" s="299" t="s">
        <v>106</v>
      </c>
      <c r="AQ10" s="103" t="s">
        <v>86</v>
      </c>
      <c r="AR10" s="184" t="s">
        <v>87</v>
      </c>
    </row>
    <row r="11" spans="1:51" ht="44.1" customHeight="1" thickBot="1" x14ac:dyDescent="0.25">
      <c r="A11" s="3">
        <v>8</v>
      </c>
      <c r="B11" s="317"/>
      <c r="C11" s="108" t="s">
        <v>79</v>
      </c>
      <c r="D11" s="191" t="s">
        <v>78</v>
      </c>
      <c r="F11" s="126" t="s">
        <v>37</v>
      </c>
      <c r="G11" s="126" t="s">
        <v>32</v>
      </c>
      <c r="H11" s="126">
        <v>2</v>
      </c>
      <c r="I11" s="127" t="s">
        <v>9</v>
      </c>
      <c r="K11" s="147" t="str">
        <f>$B$28</f>
        <v>Ｆ</v>
      </c>
      <c r="L11" s="147">
        <v>1</v>
      </c>
      <c r="M11" s="317"/>
      <c r="N11" s="113" t="str">
        <f t="shared" si="0"/>
        <v>Ｆ1</v>
      </c>
      <c r="O11" s="103" t="s">
        <v>40</v>
      </c>
      <c r="P11" s="184" t="s">
        <v>29</v>
      </c>
      <c r="R11" s="152" t="str">
        <f>$M$9</f>
        <v>い</v>
      </c>
      <c r="S11" s="152">
        <v>4</v>
      </c>
      <c r="T11" s="302"/>
      <c r="U11" s="231" t="str">
        <f t="shared" si="1"/>
        <v>い4</v>
      </c>
      <c r="V11" s="205" t="s">
        <v>94</v>
      </c>
      <c r="W11" s="206" t="s">
        <v>95</v>
      </c>
      <c r="Y11" s="150" t="str">
        <f>T10</f>
        <v>④</v>
      </c>
      <c r="Z11" s="150">
        <v>2</v>
      </c>
      <c r="AA11" s="46" t="str">
        <f t="shared" si="2"/>
        <v>④2</v>
      </c>
      <c r="AB11" s="257" t="s">
        <v>94</v>
      </c>
      <c r="AC11" s="262" t="s">
        <v>95</v>
      </c>
      <c r="AD11" s="332">
        <v>8</v>
      </c>
      <c r="AE11" s="334" t="s">
        <v>32</v>
      </c>
      <c r="AF11" s="88"/>
      <c r="AG11" s="172"/>
      <c r="AH11" s="165"/>
      <c r="AI11" s="341"/>
      <c r="AJ11" s="272">
        <f>AJ10+1</f>
        <v>5</v>
      </c>
      <c r="AK11" s="205" t="s">
        <v>114</v>
      </c>
      <c r="AL11" s="232" t="s">
        <v>19</v>
      </c>
      <c r="AM11" s="21"/>
      <c r="AO11" s="341"/>
      <c r="AP11" s="300"/>
      <c r="AQ11" s="205" t="s">
        <v>94</v>
      </c>
      <c r="AR11" s="206" t="s">
        <v>95</v>
      </c>
    </row>
    <row r="12" spans="1:51" ht="44.1" customHeight="1" thickTop="1" thickBot="1" x14ac:dyDescent="0.25">
      <c r="A12" s="3">
        <v>9</v>
      </c>
      <c r="B12" s="317"/>
      <c r="C12" s="102" t="s">
        <v>69</v>
      </c>
      <c r="D12" s="192" t="s">
        <v>70</v>
      </c>
      <c r="F12" s="126" t="s">
        <v>35</v>
      </c>
      <c r="G12" s="126" t="s">
        <v>32</v>
      </c>
      <c r="H12" s="126">
        <v>2</v>
      </c>
      <c r="I12" s="127" t="s">
        <v>9</v>
      </c>
      <c r="K12" s="147" t="s">
        <v>96</v>
      </c>
      <c r="L12" s="147">
        <v>2</v>
      </c>
      <c r="M12" s="317"/>
      <c r="N12" s="113" t="str">
        <f t="shared" si="0"/>
        <v>2位-2</v>
      </c>
      <c r="O12" s="104" t="s">
        <v>133</v>
      </c>
      <c r="P12" s="184" t="s">
        <v>18</v>
      </c>
      <c r="R12" s="152" t="str">
        <f>$M$4</f>
        <v>あ</v>
      </c>
      <c r="S12" s="152">
        <v>5</v>
      </c>
      <c r="T12" s="310" t="s">
        <v>41</v>
      </c>
      <c r="U12" s="123" t="str">
        <f t="shared" si="1"/>
        <v>あ5</v>
      </c>
      <c r="V12" s="243" t="s">
        <v>68</v>
      </c>
      <c r="W12" s="244" t="s">
        <v>80</v>
      </c>
      <c r="Y12" s="150" t="str">
        <f>T12</f>
        <v>⑤</v>
      </c>
      <c r="Z12" s="150">
        <v>1</v>
      </c>
      <c r="AA12" s="46" t="str">
        <f t="shared" si="2"/>
        <v>⑤1</v>
      </c>
      <c r="AB12" s="263" t="s">
        <v>68</v>
      </c>
      <c r="AC12" s="192" t="s">
        <v>80</v>
      </c>
      <c r="AD12" s="332">
        <v>9</v>
      </c>
      <c r="AE12" s="334">
        <v>6</v>
      </c>
      <c r="AF12" s="88"/>
      <c r="AG12" s="172"/>
      <c r="AH12" s="167"/>
      <c r="AI12" s="340" t="s">
        <v>37</v>
      </c>
      <c r="AJ12" s="134">
        <v>9</v>
      </c>
      <c r="AK12" s="243" t="s">
        <v>68</v>
      </c>
      <c r="AL12" s="244" t="s">
        <v>80</v>
      </c>
      <c r="AO12" s="340" t="s">
        <v>37</v>
      </c>
      <c r="AP12" s="303" t="s">
        <v>56</v>
      </c>
      <c r="AQ12" s="204" t="s">
        <v>129</v>
      </c>
      <c r="AR12" s="190" t="s">
        <v>31</v>
      </c>
      <c r="AS12" s="294" t="s">
        <v>24</v>
      </c>
      <c r="AT12" s="96"/>
    </row>
    <row r="13" spans="1:51" ht="44.1" customHeight="1" thickTop="1" thickBot="1" x14ac:dyDescent="0.25">
      <c r="A13" s="3">
        <v>10</v>
      </c>
      <c r="B13" s="318"/>
      <c r="C13" s="179" t="s">
        <v>92</v>
      </c>
      <c r="D13" s="201" t="s">
        <v>93</v>
      </c>
      <c r="F13" s="126" t="s">
        <v>33</v>
      </c>
      <c r="G13" s="126" t="s">
        <v>32</v>
      </c>
      <c r="H13" s="126">
        <v>2</v>
      </c>
      <c r="I13" s="127" t="s">
        <v>9</v>
      </c>
      <c r="K13" s="147" t="s">
        <v>96</v>
      </c>
      <c r="L13" s="147">
        <v>3</v>
      </c>
      <c r="M13" s="319"/>
      <c r="N13" s="219" t="str">
        <f t="shared" si="0"/>
        <v>2位-3</v>
      </c>
      <c r="O13" s="207" t="s">
        <v>131</v>
      </c>
      <c r="P13" s="208" t="s">
        <v>81</v>
      </c>
      <c r="R13" s="152" t="str">
        <f>$M$9</f>
        <v>い</v>
      </c>
      <c r="S13" s="152">
        <v>5</v>
      </c>
      <c r="T13" s="311"/>
      <c r="U13" s="124" t="str">
        <f t="shared" si="1"/>
        <v>い5</v>
      </c>
      <c r="V13" s="245" t="s">
        <v>133</v>
      </c>
      <c r="W13" s="236" t="s">
        <v>18</v>
      </c>
      <c r="Y13" s="150" t="str">
        <f>T12</f>
        <v>⑤</v>
      </c>
      <c r="Z13" s="150">
        <v>2</v>
      </c>
      <c r="AA13" s="276" t="str">
        <f t="shared" si="2"/>
        <v>⑤2</v>
      </c>
      <c r="AB13" s="277" t="s">
        <v>133</v>
      </c>
      <c r="AC13" s="278" t="s">
        <v>18</v>
      </c>
      <c r="AD13" s="332">
        <v>10</v>
      </c>
      <c r="AE13" s="334">
        <v>7</v>
      </c>
      <c r="AF13" s="88"/>
      <c r="AG13" s="172"/>
      <c r="AH13" s="165"/>
      <c r="AI13" s="341"/>
      <c r="AJ13" s="135">
        <f>AJ15+1</f>
        <v>16</v>
      </c>
      <c r="AK13" s="108" t="s">
        <v>79</v>
      </c>
      <c r="AL13" s="191" t="s">
        <v>78</v>
      </c>
      <c r="AO13" s="341"/>
      <c r="AP13" s="296"/>
      <c r="AQ13" s="103" t="s">
        <v>86</v>
      </c>
      <c r="AR13" s="184" t="s">
        <v>89</v>
      </c>
      <c r="AS13" s="294"/>
      <c r="AT13" s="96"/>
    </row>
    <row r="14" spans="1:51" ht="44.1" customHeight="1" thickTop="1" thickBot="1" x14ac:dyDescent="0.25">
      <c r="A14" s="3">
        <v>11</v>
      </c>
      <c r="B14" s="328" t="s">
        <v>35</v>
      </c>
      <c r="C14" s="204" t="s">
        <v>86</v>
      </c>
      <c r="D14" s="190" t="s">
        <v>87</v>
      </c>
      <c r="F14" s="126" t="s">
        <v>36</v>
      </c>
      <c r="G14" s="126" t="s">
        <v>32</v>
      </c>
      <c r="H14" s="126">
        <v>2</v>
      </c>
      <c r="I14" s="127" t="s">
        <v>9</v>
      </c>
      <c r="K14" s="147" t="s">
        <v>96</v>
      </c>
      <c r="L14" s="147">
        <v>5</v>
      </c>
      <c r="M14" s="309" t="s">
        <v>13</v>
      </c>
      <c r="N14" s="215" t="str">
        <f t="shared" si="0"/>
        <v>2位-5</v>
      </c>
      <c r="O14" s="216" t="s">
        <v>75</v>
      </c>
      <c r="P14" s="217" t="s">
        <v>27</v>
      </c>
      <c r="R14" s="152" t="str">
        <f>$M$14</f>
        <v>う</v>
      </c>
      <c r="S14" s="152">
        <v>1</v>
      </c>
      <c r="T14" s="301" t="s">
        <v>42</v>
      </c>
      <c r="U14" s="233" t="str">
        <f t="shared" si="1"/>
        <v>う1</v>
      </c>
      <c r="V14" s="216" t="s">
        <v>75</v>
      </c>
      <c r="W14" s="217" t="s">
        <v>27</v>
      </c>
      <c r="Y14" s="150" t="str">
        <f>T14</f>
        <v>⑥</v>
      </c>
      <c r="Z14" s="150">
        <v>1</v>
      </c>
      <c r="AA14" s="45" t="str">
        <f t="shared" si="2"/>
        <v>⑥1</v>
      </c>
      <c r="AB14" s="255" t="s">
        <v>129</v>
      </c>
      <c r="AC14" s="256" t="s">
        <v>31</v>
      </c>
      <c r="AD14" s="332">
        <v>11</v>
      </c>
      <c r="AE14" s="334">
        <v>8</v>
      </c>
      <c r="AF14" s="88"/>
      <c r="AG14" s="172"/>
      <c r="AH14" s="165"/>
      <c r="AI14" s="341"/>
      <c r="AJ14" s="136">
        <f>AJ12+1</f>
        <v>10</v>
      </c>
      <c r="AK14" s="104" t="s">
        <v>133</v>
      </c>
      <c r="AL14" s="184" t="s">
        <v>18</v>
      </c>
      <c r="AO14" s="341"/>
      <c r="AP14" s="295" t="s">
        <v>57</v>
      </c>
      <c r="AQ14" s="104" t="s">
        <v>133</v>
      </c>
      <c r="AR14" s="184" t="s">
        <v>18</v>
      </c>
      <c r="AS14" s="131"/>
      <c r="AT14" s="5"/>
    </row>
    <row r="15" spans="1:51" ht="44.1" customHeight="1" thickTop="1" thickBot="1" x14ac:dyDescent="0.25">
      <c r="A15" s="3">
        <v>12</v>
      </c>
      <c r="B15" s="329"/>
      <c r="C15" s="104" t="s">
        <v>40</v>
      </c>
      <c r="D15" s="193" t="s">
        <v>28</v>
      </c>
      <c r="F15" s="126" t="s">
        <v>34</v>
      </c>
      <c r="G15" s="126" t="s">
        <v>32</v>
      </c>
      <c r="H15" s="126">
        <v>2</v>
      </c>
      <c r="I15" s="127" t="s">
        <v>9</v>
      </c>
      <c r="K15" s="147" t="s">
        <v>97</v>
      </c>
      <c r="L15" s="147">
        <v>1</v>
      </c>
      <c r="M15" s="309"/>
      <c r="N15" s="113" t="str">
        <f t="shared" si="0"/>
        <v>3位-1</v>
      </c>
      <c r="O15" s="109" t="s">
        <v>129</v>
      </c>
      <c r="P15" s="196" t="s">
        <v>30</v>
      </c>
      <c r="R15" s="152" t="str">
        <f>$M$19</f>
        <v>え</v>
      </c>
      <c r="S15" s="152">
        <v>1</v>
      </c>
      <c r="T15" s="302"/>
      <c r="U15" s="231" t="str">
        <f t="shared" si="1"/>
        <v>え1</v>
      </c>
      <c r="V15" s="205" t="s">
        <v>129</v>
      </c>
      <c r="W15" s="232" t="s">
        <v>31</v>
      </c>
      <c r="Y15" s="150" t="str">
        <f>T14</f>
        <v>⑥</v>
      </c>
      <c r="Z15" s="150">
        <v>2</v>
      </c>
      <c r="AA15" s="46" t="str">
        <f t="shared" si="2"/>
        <v>⑥2</v>
      </c>
      <c r="AB15" s="263" t="s">
        <v>75</v>
      </c>
      <c r="AC15" s="192" t="s">
        <v>27</v>
      </c>
      <c r="AD15" s="332">
        <v>12</v>
      </c>
      <c r="AE15" s="334">
        <v>9</v>
      </c>
      <c r="AF15" s="88"/>
      <c r="AG15" s="172"/>
      <c r="AH15" s="165"/>
      <c r="AI15" s="341"/>
      <c r="AJ15" s="137">
        <f>AJ17+1</f>
        <v>15</v>
      </c>
      <c r="AK15" s="109" t="s">
        <v>129</v>
      </c>
      <c r="AL15" s="196" t="s">
        <v>30</v>
      </c>
      <c r="AO15" s="341"/>
      <c r="AP15" s="296"/>
      <c r="AQ15" s="109" t="s">
        <v>129</v>
      </c>
      <c r="AR15" s="196" t="s">
        <v>30</v>
      </c>
      <c r="AS15" s="131"/>
      <c r="AT15" s="5"/>
    </row>
    <row r="16" spans="1:51" ht="44.1" customHeight="1" thickTop="1" thickBot="1" x14ac:dyDescent="0.25">
      <c r="A16" s="3">
        <v>13</v>
      </c>
      <c r="B16" s="329"/>
      <c r="C16" s="108" t="s">
        <v>76</v>
      </c>
      <c r="D16" s="191" t="s">
        <v>77</v>
      </c>
      <c r="F16" s="126" t="s">
        <v>38</v>
      </c>
      <c r="G16" s="126" t="s">
        <v>32</v>
      </c>
      <c r="H16" s="126">
        <v>3</v>
      </c>
      <c r="I16" s="127" t="s">
        <v>9</v>
      </c>
      <c r="K16" s="147" t="s">
        <v>97</v>
      </c>
      <c r="L16" s="147">
        <v>4</v>
      </c>
      <c r="M16" s="309"/>
      <c r="N16" s="113" t="str">
        <f t="shared" si="0"/>
        <v>3位-4</v>
      </c>
      <c r="O16" s="104" t="s">
        <v>40</v>
      </c>
      <c r="P16" s="193" t="s">
        <v>28</v>
      </c>
      <c r="R16" s="152" t="str">
        <f>$M$14</f>
        <v>う</v>
      </c>
      <c r="S16" s="152">
        <v>2</v>
      </c>
      <c r="T16" s="310" t="s">
        <v>46</v>
      </c>
      <c r="U16" s="123" t="str">
        <f t="shared" si="1"/>
        <v>う2</v>
      </c>
      <c r="V16" s="183" t="s">
        <v>39</v>
      </c>
      <c r="W16" s="120" t="s">
        <v>2</v>
      </c>
      <c r="Y16" s="150" t="str">
        <f>T16</f>
        <v>⑦</v>
      </c>
      <c r="Z16" s="150">
        <v>1</v>
      </c>
      <c r="AA16" s="46" t="str">
        <f t="shared" si="2"/>
        <v>⑦1</v>
      </c>
      <c r="AB16" s="111" t="s">
        <v>39</v>
      </c>
      <c r="AC16" s="121" t="s">
        <v>2</v>
      </c>
      <c r="AD16" s="332">
        <v>13</v>
      </c>
      <c r="AE16" s="334">
        <v>10</v>
      </c>
      <c r="AF16" s="88"/>
      <c r="AG16" s="172"/>
      <c r="AH16" s="167"/>
      <c r="AI16" s="341"/>
      <c r="AJ16" s="138">
        <f>AJ14+1</f>
        <v>11</v>
      </c>
      <c r="AK16" s="103" t="s">
        <v>129</v>
      </c>
      <c r="AL16" s="184" t="s">
        <v>31</v>
      </c>
      <c r="AO16" s="341"/>
      <c r="AP16" s="299" t="s">
        <v>103</v>
      </c>
      <c r="AQ16" s="110" t="s">
        <v>75</v>
      </c>
      <c r="AR16" s="194" t="s">
        <v>27</v>
      </c>
      <c r="AS16" s="131"/>
      <c r="AT16" s="5"/>
    </row>
    <row r="17" spans="1:51" ht="44.1" customHeight="1" thickBot="1" x14ac:dyDescent="0.25">
      <c r="A17" s="3">
        <v>14</v>
      </c>
      <c r="B17" s="330"/>
      <c r="C17" s="199" t="s">
        <v>74</v>
      </c>
      <c r="D17" s="200" t="s">
        <v>73</v>
      </c>
      <c r="F17" s="126" t="s">
        <v>37</v>
      </c>
      <c r="G17" s="126" t="s">
        <v>32</v>
      </c>
      <c r="H17" s="126">
        <v>3</v>
      </c>
      <c r="I17" s="127" t="s">
        <v>9</v>
      </c>
      <c r="K17" s="147" t="s">
        <v>97</v>
      </c>
      <c r="L17" s="147">
        <v>5</v>
      </c>
      <c r="M17" s="309"/>
      <c r="N17" s="113" t="str">
        <f t="shared" si="0"/>
        <v>3位-5</v>
      </c>
      <c r="O17" s="111" t="s">
        <v>39</v>
      </c>
      <c r="P17" s="121" t="s">
        <v>2</v>
      </c>
      <c r="R17" s="152" t="str">
        <f>$M$19</f>
        <v>え</v>
      </c>
      <c r="S17" s="152">
        <v>2</v>
      </c>
      <c r="T17" s="311"/>
      <c r="U17" s="124" t="str">
        <f t="shared" si="1"/>
        <v>え2</v>
      </c>
      <c r="V17" s="235" t="s">
        <v>86</v>
      </c>
      <c r="W17" s="236" t="s">
        <v>89</v>
      </c>
      <c r="Y17" s="150" t="str">
        <f>T16</f>
        <v>⑦</v>
      </c>
      <c r="Z17" s="150">
        <v>2</v>
      </c>
      <c r="AA17" s="46" t="str">
        <f t="shared" si="2"/>
        <v>⑦2</v>
      </c>
      <c r="AB17" s="257" t="s">
        <v>86</v>
      </c>
      <c r="AC17" s="258" t="s">
        <v>89</v>
      </c>
      <c r="AD17" s="332">
        <v>14</v>
      </c>
      <c r="AE17" s="128"/>
      <c r="AF17" s="88"/>
      <c r="AG17" s="172"/>
      <c r="AH17" s="166"/>
      <c r="AI17" s="341"/>
      <c r="AJ17" s="138">
        <f>AJ19+1</f>
        <v>14</v>
      </c>
      <c r="AK17" s="103" t="s">
        <v>86</v>
      </c>
      <c r="AL17" s="184" t="s">
        <v>89</v>
      </c>
      <c r="AO17" s="341"/>
      <c r="AP17" s="312"/>
      <c r="AQ17" s="111" t="s">
        <v>39</v>
      </c>
      <c r="AR17" s="121" t="s">
        <v>2</v>
      </c>
      <c r="AS17" s="131"/>
      <c r="AT17" s="5"/>
    </row>
    <row r="18" spans="1:51" ht="44.1" customHeight="1" thickTop="1" thickBot="1" x14ac:dyDescent="0.25">
      <c r="A18" s="3">
        <v>15</v>
      </c>
      <c r="B18" s="329" t="s">
        <v>33</v>
      </c>
      <c r="C18" s="202" t="s">
        <v>86</v>
      </c>
      <c r="D18" s="203" t="s">
        <v>89</v>
      </c>
      <c r="F18" s="126" t="s">
        <v>35</v>
      </c>
      <c r="G18" s="126" t="s">
        <v>32</v>
      </c>
      <c r="H18" s="126">
        <v>3</v>
      </c>
      <c r="I18" s="127" t="s">
        <v>9</v>
      </c>
      <c r="K18" s="147" t="s">
        <v>98</v>
      </c>
      <c r="L18" s="147">
        <v>1</v>
      </c>
      <c r="M18" s="309"/>
      <c r="N18" s="212" t="str">
        <f t="shared" si="0"/>
        <v>4位-1</v>
      </c>
      <c r="O18" s="220" t="s">
        <v>76</v>
      </c>
      <c r="P18" s="221" t="s">
        <v>21</v>
      </c>
      <c r="R18" s="152" t="str">
        <f>$M$14</f>
        <v>う</v>
      </c>
      <c r="S18" s="152">
        <v>3</v>
      </c>
      <c r="T18" s="301" t="s">
        <v>47</v>
      </c>
      <c r="U18" s="233" t="str">
        <f t="shared" si="1"/>
        <v>う3</v>
      </c>
      <c r="V18" s="237" t="s">
        <v>129</v>
      </c>
      <c r="W18" s="238" t="s">
        <v>30</v>
      </c>
      <c r="Y18" s="150" t="str">
        <f>T18</f>
        <v>⑧</v>
      </c>
      <c r="Z18" s="150">
        <v>1</v>
      </c>
      <c r="AA18" s="46" t="str">
        <f t="shared" si="2"/>
        <v>⑧1</v>
      </c>
      <c r="AB18" s="264" t="s">
        <v>129</v>
      </c>
      <c r="AC18" s="121" t="s">
        <v>30</v>
      </c>
      <c r="AD18" s="332">
        <v>15</v>
      </c>
      <c r="AE18" s="128"/>
      <c r="AF18" s="88"/>
      <c r="AG18" s="172"/>
      <c r="AH18" s="165"/>
      <c r="AI18" s="341"/>
      <c r="AJ18" s="139">
        <f>AJ16+1</f>
        <v>12</v>
      </c>
      <c r="AK18" s="110" t="s">
        <v>75</v>
      </c>
      <c r="AL18" s="194" t="s">
        <v>27</v>
      </c>
      <c r="AO18" s="341"/>
      <c r="AP18" s="299" t="s">
        <v>104</v>
      </c>
      <c r="AQ18" s="110" t="s">
        <v>68</v>
      </c>
      <c r="AR18" s="194" t="s">
        <v>80</v>
      </c>
      <c r="AS18" s="131"/>
      <c r="AT18" s="5"/>
    </row>
    <row r="19" spans="1:51" ht="44.1" customHeight="1" thickTop="1" thickBot="1" x14ac:dyDescent="0.25">
      <c r="A19" s="3">
        <v>16</v>
      </c>
      <c r="B19" s="329"/>
      <c r="C19" s="108" t="s">
        <v>76</v>
      </c>
      <c r="D19" s="191" t="s">
        <v>21</v>
      </c>
      <c r="F19" s="126" t="s">
        <v>33</v>
      </c>
      <c r="G19" s="126" t="s">
        <v>32</v>
      </c>
      <c r="H19" s="126">
        <v>3</v>
      </c>
      <c r="I19" s="127" t="s">
        <v>9</v>
      </c>
      <c r="K19" s="147" t="s">
        <v>96</v>
      </c>
      <c r="L19" s="147">
        <v>6</v>
      </c>
      <c r="M19" s="313" t="s">
        <v>14</v>
      </c>
      <c r="N19" s="112" t="str">
        <f t="shared" si="0"/>
        <v>2位-6</v>
      </c>
      <c r="O19" s="225" t="s">
        <v>76</v>
      </c>
      <c r="P19" s="226" t="s">
        <v>77</v>
      </c>
      <c r="R19" s="152" t="str">
        <f>$M$19</f>
        <v>え</v>
      </c>
      <c r="S19" s="152">
        <v>3</v>
      </c>
      <c r="T19" s="302"/>
      <c r="U19" s="231" t="str">
        <f t="shared" si="1"/>
        <v>え3</v>
      </c>
      <c r="V19" s="220" t="s">
        <v>79</v>
      </c>
      <c r="W19" s="221" t="s">
        <v>78</v>
      </c>
      <c r="Y19" s="150" t="str">
        <f>T18</f>
        <v>⑧</v>
      </c>
      <c r="Z19" s="150">
        <v>2</v>
      </c>
      <c r="AA19" s="46" t="str">
        <f t="shared" si="2"/>
        <v>⑧2</v>
      </c>
      <c r="AB19" s="108" t="s">
        <v>79</v>
      </c>
      <c r="AC19" s="191" t="s">
        <v>78</v>
      </c>
      <c r="AD19" s="332">
        <v>16</v>
      </c>
      <c r="AE19" s="128"/>
      <c r="AF19" s="88"/>
      <c r="AG19" s="172"/>
      <c r="AH19" s="166"/>
      <c r="AI19" s="342"/>
      <c r="AJ19" s="140">
        <f>AJ18+1</f>
        <v>13</v>
      </c>
      <c r="AK19" s="273" t="s">
        <v>39</v>
      </c>
      <c r="AL19" s="122" t="s">
        <v>2</v>
      </c>
      <c r="AO19" s="342"/>
      <c r="AP19" s="307"/>
      <c r="AQ19" s="247" t="s">
        <v>79</v>
      </c>
      <c r="AR19" s="248" t="s">
        <v>78</v>
      </c>
    </row>
    <row r="20" spans="1:51" ht="44.1" customHeight="1" thickTop="1" thickBot="1" x14ac:dyDescent="0.25">
      <c r="A20" s="3">
        <v>17</v>
      </c>
      <c r="B20" s="329"/>
      <c r="C20" s="110" t="s">
        <v>68</v>
      </c>
      <c r="D20" s="194" t="s">
        <v>80</v>
      </c>
      <c r="F20" s="126" t="s">
        <v>36</v>
      </c>
      <c r="G20" s="126" t="s">
        <v>32</v>
      </c>
      <c r="H20" s="126">
        <v>3</v>
      </c>
      <c r="I20" s="127" t="s">
        <v>9</v>
      </c>
      <c r="K20" s="147" t="s">
        <v>97</v>
      </c>
      <c r="L20" s="147">
        <v>2</v>
      </c>
      <c r="M20" s="309"/>
      <c r="N20" s="113" t="str">
        <f t="shared" si="0"/>
        <v>3位-2</v>
      </c>
      <c r="O20" s="103" t="s">
        <v>86</v>
      </c>
      <c r="P20" s="184" t="s">
        <v>89</v>
      </c>
      <c r="R20" s="152" t="str">
        <f>$M$14</f>
        <v>う</v>
      </c>
      <c r="S20" s="152">
        <v>4</v>
      </c>
      <c r="T20" s="310" t="s">
        <v>48</v>
      </c>
      <c r="U20" s="123" t="str">
        <f t="shared" si="1"/>
        <v>う4</v>
      </c>
      <c r="V20" s="189" t="s">
        <v>40</v>
      </c>
      <c r="W20" s="246" t="s">
        <v>28</v>
      </c>
      <c r="Y20" s="150" t="str">
        <f>T20</f>
        <v>⑨</v>
      </c>
      <c r="Z20" s="150">
        <v>1</v>
      </c>
      <c r="AA20" s="46" t="str">
        <f t="shared" si="2"/>
        <v>⑨1</v>
      </c>
      <c r="AB20" s="108" t="s">
        <v>76</v>
      </c>
      <c r="AC20" s="191" t="s">
        <v>77</v>
      </c>
      <c r="AD20" s="332">
        <v>17</v>
      </c>
      <c r="AE20" s="128"/>
      <c r="AF20" s="88"/>
      <c r="AG20" s="172"/>
      <c r="AH20" s="165"/>
      <c r="AI20" s="343" t="s">
        <v>35</v>
      </c>
      <c r="AJ20" s="142">
        <v>17</v>
      </c>
      <c r="AK20" s="239" t="s">
        <v>76</v>
      </c>
      <c r="AL20" s="240" t="s">
        <v>77</v>
      </c>
      <c r="AO20" s="343" t="s">
        <v>35</v>
      </c>
      <c r="AP20" s="315" t="s">
        <v>58</v>
      </c>
      <c r="AQ20" s="182" t="s">
        <v>40</v>
      </c>
      <c r="AR20" s="275" t="s">
        <v>28</v>
      </c>
      <c r="AS20" s="294" t="s">
        <v>24</v>
      </c>
      <c r="AT20" s="96"/>
      <c r="AV20" s="2"/>
      <c r="AW20" s="2"/>
      <c r="AX20" s="2"/>
      <c r="AY20" s="2"/>
    </row>
    <row r="21" spans="1:51" ht="44.1" customHeight="1" thickTop="1" thickBot="1" x14ac:dyDescent="0.25">
      <c r="A21" s="3">
        <v>18</v>
      </c>
      <c r="B21" s="329"/>
      <c r="C21" s="102" t="s">
        <v>17</v>
      </c>
      <c r="D21" s="186" t="s">
        <v>84</v>
      </c>
      <c r="F21" s="126" t="s">
        <v>34</v>
      </c>
      <c r="G21" s="126" t="s">
        <v>32</v>
      </c>
      <c r="H21" s="126">
        <v>3</v>
      </c>
      <c r="I21" s="127" t="s">
        <v>9</v>
      </c>
      <c r="K21" s="147" t="s">
        <v>97</v>
      </c>
      <c r="L21" s="147">
        <v>3</v>
      </c>
      <c r="M21" s="309"/>
      <c r="N21" s="113" t="str">
        <f t="shared" si="0"/>
        <v>3位-3</v>
      </c>
      <c r="O21" s="103" t="s">
        <v>129</v>
      </c>
      <c r="P21" s="184" t="s">
        <v>31</v>
      </c>
      <c r="R21" s="152" t="str">
        <f>$M$19</f>
        <v>え</v>
      </c>
      <c r="S21" s="152">
        <v>4</v>
      </c>
      <c r="T21" s="311"/>
      <c r="U21" s="124" t="str">
        <f t="shared" si="1"/>
        <v>え4</v>
      </c>
      <c r="V21" s="247" t="s">
        <v>76</v>
      </c>
      <c r="W21" s="248" t="s">
        <v>77</v>
      </c>
      <c r="Y21" s="150" t="str">
        <f>T20</f>
        <v>⑨</v>
      </c>
      <c r="Z21" s="150">
        <v>2</v>
      </c>
      <c r="AA21" s="46" t="str">
        <f t="shared" si="2"/>
        <v>⑨2</v>
      </c>
      <c r="AB21" s="261" t="s">
        <v>40</v>
      </c>
      <c r="AC21" s="265" t="s">
        <v>28</v>
      </c>
      <c r="AD21" s="332">
        <v>18</v>
      </c>
      <c r="AE21" s="128"/>
      <c r="AF21" s="88"/>
      <c r="AG21" s="172"/>
      <c r="AH21" s="165"/>
      <c r="AI21" s="343"/>
      <c r="AJ21" s="135">
        <f>AJ23+1</f>
        <v>22</v>
      </c>
      <c r="AK21" s="179" t="s">
        <v>92</v>
      </c>
      <c r="AL21" s="201" t="s">
        <v>93</v>
      </c>
      <c r="AO21" s="343"/>
      <c r="AP21" s="296"/>
      <c r="AQ21" s="105" t="s">
        <v>74</v>
      </c>
      <c r="AR21" s="186" t="s">
        <v>91</v>
      </c>
      <c r="AS21" s="294"/>
      <c r="AT21" s="96"/>
      <c r="AV21" s="2"/>
      <c r="AW21" s="2"/>
      <c r="AX21" s="2"/>
      <c r="AY21" s="2"/>
    </row>
    <row r="22" spans="1:51" ht="44.1" customHeight="1" thickBot="1" x14ac:dyDescent="0.25">
      <c r="A22" s="3">
        <v>19</v>
      </c>
      <c r="B22" s="329"/>
      <c r="C22" s="205" t="s">
        <v>94</v>
      </c>
      <c r="D22" s="206" t="s">
        <v>95</v>
      </c>
      <c r="F22" s="126" t="s">
        <v>38</v>
      </c>
      <c r="G22" s="126" t="s">
        <v>32</v>
      </c>
      <c r="H22" s="126">
        <v>4</v>
      </c>
      <c r="I22" s="127" t="s">
        <v>9</v>
      </c>
      <c r="K22" s="147" t="s">
        <v>97</v>
      </c>
      <c r="L22" s="147">
        <v>6</v>
      </c>
      <c r="M22" s="309"/>
      <c r="N22" s="113" t="str">
        <f t="shared" si="0"/>
        <v>3位-6</v>
      </c>
      <c r="O22" s="108" t="s">
        <v>79</v>
      </c>
      <c r="P22" s="191" t="s">
        <v>78</v>
      </c>
      <c r="R22" s="152" t="str">
        <f>$M$14</f>
        <v>う</v>
      </c>
      <c r="S22" s="152">
        <v>5</v>
      </c>
      <c r="T22" s="301" t="s">
        <v>49</v>
      </c>
      <c r="U22" s="233" t="str">
        <f t="shared" si="1"/>
        <v>う5</v>
      </c>
      <c r="V22" s="239" t="s">
        <v>76</v>
      </c>
      <c r="W22" s="240" t="s">
        <v>21</v>
      </c>
      <c r="Y22" s="150" t="str">
        <f>T22</f>
        <v>⑩</v>
      </c>
      <c r="Z22" s="150">
        <v>1</v>
      </c>
      <c r="AA22" s="46" t="str">
        <f t="shared" si="2"/>
        <v>⑩1</v>
      </c>
      <c r="AB22" s="101" t="s">
        <v>26</v>
      </c>
      <c r="AC22" s="192" t="s">
        <v>72</v>
      </c>
      <c r="AD22" s="332">
        <v>19</v>
      </c>
      <c r="AE22" s="128"/>
      <c r="AF22" s="88"/>
      <c r="AG22" s="172"/>
      <c r="AH22" s="165"/>
      <c r="AI22" s="343"/>
      <c r="AJ22" s="136">
        <f>AJ20+1</f>
        <v>18</v>
      </c>
      <c r="AK22" s="104" t="s">
        <v>40</v>
      </c>
      <c r="AL22" s="193" t="s">
        <v>28</v>
      </c>
      <c r="AO22" s="343"/>
      <c r="AP22" s="295" t="s">
        <v>59</v>
      </c>
      <c r="AQ22" s="101" t="s">
        <v>26</v>
      </c>
      <c r="AR22" s="192" t="s">
        <v>72</v>
      </c>
      <c r="AV22" s="2"/>
      <c r="AW22" s="2"/>
      <c r="AX22" s="2"/>
      <c r="AY22" s="2"/>
    </row>
    <row r="23" spans="1:51" ht="44.1" customHeight="1" thickTop="1" thickBot="1" x14ac:dyDescent="0.25">
      <c r="A23" s="3">
        <v>20</v>
      </c>
      <c r="B23" s="328" t="s">
        <v>36</v>
      </c>
      <c r="C23" s="204" t="s">
        <v>113</v>
      </c>
      <c r="D23" s="190" t="s">
        <v>88</v>
      </c>
      <c r="F23" s="126" t="s">
        <v>37</v>
      </c>
      <c r="G23" s="126" t="s">
        <v>32</v>
      </c>
      <c r="H23" s="126">
        <v>4</v>
      </c>
      <c r="I23" s="127" t="s">
        <v>9</v>
      </c>
      <c r="K23" s="147" t="s">
        <v>98</v>
      </c>
      <c r="L23" s="147">
        <v>2</v>
      </c>
      <c r="M23" s="314"/>
      <c r="N23" s="219" t="str">
        <f t="shared" si="0"/>
        <v>4位-2</v>
      </c>
      <c r="O23" s="227" t="s">
        <v>26</v>
      </c>
      <c r="P23" s="228" t="s">
        <v>72</v>
      </c>
      <c r="R23" s="152" t="str">
        <f>$M$19</f>
        <v>え</v>
      </c>
      <c r="S23" s="152">
        <v>5</v>
      </c>
      <c r="T23" s="302"/>
      <c r="U23" s="231" t="str">
        <f t="shared" si="1"/>
        <v>え5</v>
      </c>
      <c r="V23" s="181" t="s">
        <v>26</v>
      </c>
      <c r="W23" s="185" t="s">
        <v>72</v>
      </c>
      <c r="Y23" s="150" t="str">
        <f>T22</f>
        <v>⑩</v>
      </c>
      <c r="Z23" s="150">
        <v>2</v>
      </c>
      <c r="AA23" s="47" t="str">
        <f t="shared" si="2"/>
        <v>⑩2</v>
      </c>
      <c r="AB23" s="247" t="s">
        <v>76</v>
      </c>
      <c r="AC23" s="248" t="s">
        <v>21</v>
      </c>
      <c r="AD23" s="332">
        <v>20</v>
      </c>
      <c r="AE23" s="128"/>
      <c r="AF23" s="88"/>
      <c r="AG23" s="172"/>
      <c r="AH23" s="167"/>
      <c r="AI23" s="343"/>
      <c r="AJ23" s="141">
        <f>AJ25+1</f>
        <v>21</v>
      </c>
      <c r="AK23" s="105" t="s">
        <v>74</v>
      </c>
      <c r="AL23" s="186" t="s">
        <v>91</v>
      </c>
      <c r="AO23" s="343"/>
      <c r="AP23" s="296"/>
      <c r="AQ23" s="108" t="s">
        <v>76</v>
      </c>
      <c r="AR23" s="191" t="s">
        <v>21</v>
      </c>
      <c r="AV23" s="2"/>
      <c r="AW23" s="2"/>
      <c r="AX23" s="2"/>
      <c r="AY23" s="2"/>
    </row>
    <row r="24" spans="1:51" ht="44.1" customHeight="1" thickTop="1" thickBot="1" x14ac:dyDescent="0.25">
      <c r="A24" s="3">
        <v>21</v>
      </c>
      <c r="B24" s="329"/>
      <c r="C24" s="109" t="s">
        <v>129</v>
      </c>
      <c r="D24" s="196" t="s">
        <v>30</v>
      </c>
      <c r="F24" s="126" t="s">
        <v>35</v>
      </c>
      <c r="G24" s="126" t="s">
        <v>32</v>
      </c>
      <c r="H24" s="126">
        <v>4</v>
      </c>
      <c r="I24" s="127" t="s">
        <v>9</v>
      </c>
      <c r="K24" s="147" t="s">
        <v>98</v>
      </c>
      <c r="L24" s="147">
        <v>3</v>
      </c>
      <c r="M24" s="309" t="s">
        <v>15</v>
      </c>
      <c r="N24" s="222" t="str">
        <f t="shared" si="0"/>
        <v>4位-3</v>
      </c>
      <c r="O24" s="223" t="s">
        <v>74</v>
      </c>
      <c r="P24" s="224" t="s">
        <v>73</v>
      </c>
      <c r="R24" s="152" t="str">
        <f>$M$24</f>
        <v>お</v>
      </c>
      <c r="S24" s="152">
        <v>1</v>
      </c>
      <c r="T24" s="310" t="s">
        <v>50</v>
      </c>
      <c r="U24" s="123" t="str">
        <f t="shared" si="1"/>
        <v>お1</v>
      </c>
      <c r="V24" s="249" t="s">
        <v>74</v>
      </c>
      <c r="W24" s="250" t="s">
        <v>91</v>
      </c>
      <c r="Y24" s="150" t="str">
        <f>T24</f>
        <v>⑪</v>
      </c>
      <c r="Z24" s="150">
        <v>1</v>
      </c>
      <c r="AA24" s="279" t="str">
        <f t="shared" si="2"/>
        <v>⑪1</v>
      </c>
      <c r="AB24" s="223" t="s">
        <v>74</v>
      </c>
      <c r="AC24" s="224" t="s">
        <v>91</v>
      </c>
      <c r="AD24" s="332">
        <v>21</v>
      </c>
      <c r="AE24" s="128"/>
      <c r="AF24" s="88"/>
      <c r="AG24" s="172"/>
      <c r="AH24" s="165"/>
      <c r="AI24" s="343"/>
      <c r="AJ24" s="142">
        <f>AJ22+1</f>
        <v>19</v>
      </c>
      <c r="AK24" s="101" t="s">
        <v>26</v>
      </c>
      <c r="AL24" s="192" t="s">
        <v>72</v>
      </c>
      <c r="AO24" s="343"/>
      <c r="AP24" s="299" t="s">
        <v>107</v>
      </c>
      <c r="AQ24" s="108" t="s">
        <v>76</v>
      </c>
      <c r="AR24" s="191" t="s">
        <v>77</v>
      </c>
      <c r="AV24" s="2"/>
      <c r="AW24" s="2"/>
      <c r="AX24" s="2"/>
      <c r="AY24" s="2"/>
    </row>
    <row r="25" spans="1:51" ht="44.1" customHeight="1" thickTop="1" thickBot="1" x14ac:dyDescent="0.25">
      <c r="A25" s="3">
        <v>22</v>
      </c>
      <c r="B25" s="329"/>
      <c r="C25" s="107" t="s">
        <v>130</v>
      </c>
      <c r="D25" s="197" t="s">
        <v>85</v>
      </c>
      <c r="F25" s="126" t="s">
        <v>33</v>
      </c>
      <c r="G25" s="126" t="s">
        <v>32</v>
      </c>
      <c r="H25" s="126">
        <v>4</v>
      </c>
      <c r="I25" s="127" t="s">
        <v>9</v>
      </c>
      <c r="J25" s="148"/>
      <c r="K25" s="147" t="s">
        <v>98</v>
      </c>
      <c r="L25" s="147">
        <v>6</v>
      </c>
      <c r="M25" s="309"/>
      <c r="N25" s="115" t="str">
        <f t="shared" si="0"/>
        <v>4位-6</v>
      </c>
      <c r="O25" s="105" t="s">
        <v>74</v>
      </c>
      <c r="P25" s="186" t="s">
        <v>91</v>
      </c>
      <c r="R25" s="152" t="str">
        <f>$M$28</f>
        <v>か</v>
      </c>
      <c r="S25" s="152">
        <v>1</v>
      </c>
      <c r="T25" s="311"/>
      <c r="U25" s="124" t="str">
        <f t="shared" si="1"/>
        <v>か1</v>
      </c>
      <c r="V25" s="251" t="s">
        <v>92</v>
      </c>
      <c r="W25" s="252" t="s">
        <v>93</v>
      </c>
      <c r="Y25" s="150" t="str">
        <f>T24</f>
        <v>⑪</v>
      </c>
      <c r="Z25" s="150">
        <v>2</v>
      </c>
      <c r="AA25" s="46" t="str">
        <f t="shared" si="2"/>
        <v>⑪2</v>
      </c>
      <c r="AB25" s="105" t="s">
        <v>92</v>
      </c>
      <c r="AC25" s="186" t="s">
        <v>93</v>
      </c>
      <c r="AD25" s="332">
        <v>22</v>
      </c>
      <c r="AE25" s="128"/>
      <c r="AF25" s="88"/>
      <c r="AG25" s="172"/>
      <c r="AH25" s="165"/>
      <c r="AI25" s="343"/>
      <c r="AJ25" s="138">
        <f>AJ24+1</f>
        <v>20</v>
      </c>
      <c r="AK25" s="220" t="s">
        <v>76</v>
      </c>
      <c r="AL25" s="221" t="s">
        <v>21</v>
      </c>
      <c r="AO25" s="343"/>
      <c r="AP25" s="300"/>
      <c r="AQ25" s="179" t="s">
        <v>92</v>
      </c>
      <c r="AR25" s="201" t="s">
        <v>93</v>
      </c>
      <c r="AV25" s="2"/>
      <c r="AW25" s="2"/>
      <c r="AX25" s="2"/>
      <c r="AY25" s="2"/>
    </row>
    <row r="26" spans="1:51" ht="44.1" customHeight="1" thickTop="1" thickBot="1" x14ac:dyDescent="0.25">
      <c r="A26" s="3">
        <v>23</v>
      </c>
      <c r="B26" s="329"/>
      <c r="C26" s="101" t="s">
        <v>26</v>
      </c>
      <c r="D26" s="192" t="s">
        <v>72</v>
      </c>
      <c r="F26" s="126" t="s">
        <v>36</v>
      </c>
      <c r="G26" s="126" t="s">
        <v>32</v>
      </c>
      <c r="H26" s="126">
        <v>4</v>
      </c>
      <c r="I26" s="127" t="s">
        <v>9</v>
      </c>
      <c r="J26" s="147"/>
      <c r="K26" s="147" t="s">
        <v>99</v>
      </c>
      <c r="L26" s="147">
        <v>1</v>
      </c>
      <c r="M26" s="309"/>
      <c r="N26" s="115" t="str">
        <f t="shared" si="0"/>
        <v>5位-1</v>
      </c>
      <c r="O26" s="102" t="s">
        <v>69</v>
      </c>
      <c r="P26" s="192" t="s">
        <v>70</v>
      </c>
      <c r="R26" s="152" t="str">
        <f>$M$24</f>
        <v>お</v>
      </c>
      <c r="S26" s="152">
        <v>2</v>
      </c>
      <c r="T26" s="301" t="s">
        <v>51</v>
      </c>
      <c r="U26" s="233" t="str">
        <f t="shared" si="1"/>
        <v>お2</v>
      </c>
      <c r="V26" s="223" t="s">
        <v>74</v>
      </c>
      <c r="W26" s="224" t="s">
        <v>73</v>
      </c>
      <c r="Y26" s="150" t="str">
        <f>T26</f>
        <v>⑫</v>
      </c>
      <c r="Z26" s="150">
        <v>1</v>
      </c>
      <c r="AA26" s="46" t="str">
        <f t="shared" si="2"/>
        <v>⑫1</v>
      </c>
      <c r="AB26" s="101" t="s">
        <v>68</v>
      </c>
      <c r="AC26" s="192" t="s">
        <v>71</v>
      </c>
      <c r="AD26" s="332">
        <v>23</v>
      </c>
      <c r="AE26" s="128"/>
      <c r="AF26" s="88"/>
      <c r="AG26" s="172"/>
      <c r="AH26" s="165"/>
      <c r="AI26" s="344" t="s">
        <v>102</v>
      </c>
      <c r="AJ26" s="134">
        <v>23</v>
      </c>
      <c r="AK26" s="274" t="s">
        <v>68</v>
      </c>
      <c r="AL26" s="254" t="s">
        <v>71</v>
      </c>
      <c r="AO26" s="344" t="s">
        <v>102</v>
      </c>
      <c r="AP26" s="303" t="s">
        <v>108</v>
      </c>
      <c r="AQ26" s="274" t="s">
        <v>68</v>
      </c>
      <c r="AR26" s="254" t="s">
        <v>71</v>
      </c>
      <c r="AS26" s="294" t="s">
        <v>24</v>
      </c>
      <c r="AV26" s="2"/>
      <c r="AW26" s="2"/>
      <c r="AX26" s="2"/>
      <c r="AY26" s="2"/>
    </row>
    <row r="27" spans="1:51" ht="44.1" customHeight="1" thickTop="1" thickBot="1" x14ac:dyDescent="0.25">
      <c r="A27" s="3">
        <v>24</v>
      </c>
      <c r="B27" s="330"/>
      <c r="C27" s="207" t="s">
        <v>131</v>
      </c>
      <c r="D27" s="208" t="s">
        <v>81</v>
      </c>
      <c r="F27" s="126" t="s">
        <v>34</v>
      </c>
      <c r="G27" s="126" t="s">
        <v>32</v>
      </c>
      <c r="H27" s="126">
        <v>4</v>
      </c>
      <c r="I27" s="127" t="s">
        <v>9</v>
      </c>
      <c r="J27" s="149"/>
      <c r="K27" s="147" t="s">
        <v>99</v>
      </c>
      <c r="L27" s="147">
        <v>4</v>
      </c>
      <c r="M27" s="314"/>
      <c r="N27" s="116" t="str">
        <f t="shared" si="0"/>
        <v>5位-4</v>
      </c>
      <c r="O27" s="107" t="s">
        <v>130</v>
      </c>
      <c r="P27" s="197" t="s">
        <v>85</v>
      </c>
      <c r="R27" s="152" t="str">
        <f>$M$28</f>
        <v>か</v>
      </c>
      <c r="S27" s="152">
        <v>2</v>
      </c>
      <c r="T27" s="302"/>
      <c r="U27" s="231" t="str">
        <f t="shared" si="1"/>
        <v>か2</v>
      </c>
      <c r="V27" s="181" t="s">
        <v>68</v>
      </c>
      <c r="W27" s="185" t="s">
        <v>71</v>
      </c>
      <c r="Y27" s="150" t="str">
        <f>T26</f>
        <v>⑫</v>
      </c>
      <c r="Z27" s="150">
        <v>2</v>
      </c>
      <c r="AA27" s="46" t="str">
        <f t="shared" si="2"/>
        <v>⑫2</v>
      </c>
      <c r="AB27" s="105" t="s">
        <v>74</v>
      </c>
      <c r="AC27" s="186" t="s">
        <v>73</v>
      </c>
      <c r="AD27" s="332">
        <v>24</v>
      </c>
      <c r="AE27" s="128"/>
      <c r="AF27" s="88"/>
      <c r="AG27" s="172"/>
      <c r="AH27" s="167"/>
      <c r="AI27" s="343"/>
      <c r="AJ27" s="135">
        <f>AJ29+1</f>
        <v>28</v>
      </c>
      <c r="AK27" s="107" t="s">
        <v>130</v>
      </c>
      <c r="AL27" s="197" t="s">
        <v>85</v>
      </c>
      <c r="AO27" s="343"/>
      <c r="AP27" s="296"/>
      <c r="AQ27" s="107" t="s">
        <v>130</v>
      </c>
      <c r="AR27" s="197" t="s">
        <v>85</v>
      </c>
      <c r="AS27" s="294"/>
      <c r="AV27" s="2"/>
      <c r="AW27" s="2"/>
      <c r="AX27" s="2"/>
      <c r="AY27" s="2"/>
    </row>
    <row r="28" spans="1:51" ht="44.1" customHeight="1" thickTop="1" thickBot="1" x14ac:dyDescent="0.25">
      <c r="A28" s="3">
        <v>25</v>
      </c>
      <c r="B28" s="331" t="s">
        <v>34</v>
      </c>
      <c r="C28" s="202" t="s">
        <v>40</v>
      </c>
      <c r="D28" s="203" t="s">
        <v>29</v>
      </c>
      <c r="F28" s="126" t="s">
        <v>38</v>
      </c>
      <c r="G28" s="126" t="s">
        <v>32</v>
      </c>
      <c r="H28" s="126">
        <v>5</v>
      </c>
      <c r="I28" s="127" t="s">
        <v>9</v>
      </c>
      <c r="J28" s="147"/>
      <c r="K28" s="147" t="s">
        <v>98</v>
      </c>
      <c r="L28" s="147">
        <v>4</v>
      </c>
      <c r="M28" s="313" t="s">
        <v>16</v>
      </c>
      <c r="N28" s="114" t="str">
        <f t="shared" si="0"/>
        <v>4位-4</v>
      </c>
      <c r="O28" s="101" t="s">
        <v>68</v>
      </c>
      <c r="P28" s="192" t="s">
        <v>71</v>
      </c>
      <c r="R28" s="152" t="str">
        <f>$M$24</f>
        <v>お</v>
      </c>
      <c r="S28" s="152">
        <v>3</v>
      </c>
      <c r="T28" s="304" t="s">
        <v>52</v>
      </c>
      <c r="U28" s="123" t="str">
        <f t="shared" si="1"/>
        <v>お3</v>
      </c>
      <c r="V28" s="253" t="s">
        <v>69</v>
      </c>
      <c r="W28" s="254" t="s">
        <v>70</v>
      </c>
      <c r="Y28" s="150" t="str">
        <f>T28</f>
        <v>⑬</v>
      </c>
      <c r="Z28" s="150">
        <v>1</v>
      </c>
      <c r="AA28" s="46" t="str">
        <f t="shared" si="2"/>
        <v>⑬1</v>
      </c>
      <c r="AB28" s="102" t="s">
        <v>17</v>
      </c>
      <c r="AC28" s="186" t="s">
        <v>84</v>
      </c>
      <c r="AD28" s="332">
        <v>25</v>
      </c>
      <c r="AE28" s="128"/>
      <c r="AF28" s="88"/>
      <c r="AG28" s="172"/>
      <c r="AH28" s="165"/>
      <c r="AI28" s="343"/>
      <c r="AJ28" s="136">
        <f>AJ26+1</f>
        <v>24</v>
      </c>
      <c r="AK28" s="105" t="s">
        <v>74</v>
      </c>
      <c r="AL28" s="186" t="s">
        <v>73</v>
      </c>
      <c r="AO28" s="343"/>
      <c r="AP28" s="295" t="s">
        <v>109</v>
      </c>
      <c r="AQ28" s="105" t="s">
        <v>74</v>
      </c>
      <c r="AR28" s="186" t="s">
        <v>73</v>
      </c>
      <c r="AS28" s="132"/>
      <c r="AT28" s="96"/>
    </row>
    <row r="29" spans="1:51" ht="44.1" customHeight="1" thickTop="1" thickBot="1" x14ac:dyDescent="0.25">
      <c r="A29" s="3">
        <v>26</v>
      </c>
      <c r="B29" s="317"/>
      <c r="C29" s="103" t="s">
        <v>129</v>
      </c>
      <c r="D29" s="184" t="s">
        <v>31</v>
      </c>
      <c r="F29" s="126" t="s">
        <v>37</v>
      </c>
      <c r="G29" s="126" t="s">
        <v>32</v>
      </c>
      <c r="H29" s="126">
        <v>5</v>
      </c>
      <c r="I29" s="127" t="s">
        <v>9</v>
      </c>
      <c r="J29" s="147"/>
      <c r="K29" s="147" t="s">
        <v>98</v>
      </c>
      <c r="L29" s="147">
        <v>5</v>
      </c>
      <c r="M29" s="309"/>
      <c r="N29" s="115" t="str">
        <f t="shared" si="0"/>
        <v>4位-5</v>
      </c>
      <c r="O29" s="179" t="s">
        <v>92</v>
      </c>
      <c r="P29" s="201" t="s">
        <v>93</v>
      </c>
      <c r="R29" s="152" t="str">
        <f>$M$28</f>
        <v>か</v>
      </c>
      <c r="S29" s="152">
        <v>3</v>
      </c>
      <c r="T29" s="305"/>
      <c r="U29" s="124" t="str">
        <f t="shared" si="1"/>
        <v>か3</v>
      </c>
      <c r="V29" s="210" t="s">
        <v>17</v>
      </c>
      <c r="W29" s="211" t="s">
        <v>84</v>
      </c>
      <c r="Y29" s="150" t="str">
        <f>T28</f>
        <v>⑬</v>
      </c>
      <c r="Z29" s="150">
        <v>2</v>
      </c>
      <c r="AA29" s="46" t="str">
        <f t="shared" si="2"/>
        <v>⑬2</v>
      </c>
      <c r="AB29" s="102" t="s">
        <v>69</v>
      </c>
      <c r="AC29" s="192" t="s">
        <v>70</v>
      </c>
      <c r="AD29" s="332">
        <v>26</v>
      </c>
      <c r="AE29" s="128"/>
      <c r="AF29" s="88"/>
      <c r="AG29" s="172"/>
      <c r="AH29" s="167"/>
      <c r="AI29" s="343"/>
      <c r="AJ29" s="141">
        <f>AJ31+1</f>
        <v>27</v>
      </c>
      <c r="AK29" s="180" t="s">
        <v>17</v>
      </c>
      <c r="AL29" s="209" t="s">
        <v>83</v>
      </c>
      <c r="AO29" s="343"/>
      <c r="AP29" s="296"/>
      <c r="AQ29" s="180" t="s">
        <v>17</v>
      </c>
      <c r="AR29" s="209" t="s">
        <v>83</v>
      </c>
    </row>
    <row r="30" spans="1:51" ht="44.1" customHeight="1" thickTop="1" thickBot="1" x14ac:dyDescent="0.25">
      <c r="A30" s="3">
        <v>27</v>
      </c>
      <c r="B30" s="317"/>
      <c r="C30" s="110" t="s">
        <v>75</v>
      </c>
      <c r="D30" s="194" t="s">
        <v>27</v>
      </c>
      <c r="F30" s="126" t="s">
        <v>35</v>
      </c>
      <c r="G30" s="126" t="s">
        <v>32</v>
      </c>
      <c r="H30" s="126">
        <v>5</v>
      </c>
      <c r="I30" s="127" t="s">
        <v>9</v>
      </c>
      <c r="J30" s="147"/>
      <c r="K30" s="147" t="s">
        <v>99</v>
      </c>
      <c r="L30" s="147">
        <v>2</v>
      </c>
      <c r="M30" s="309"/>
      <c r="N30" s="178" t="str">
        <f t="shared" si="0"/>
        <v>5位-2</v>
      </c>
      <c r="O30" s="180" t="s">
        <v>17</v>
      </c>
      <c r="P30" s="209" t="s">
        <v>83</v>
      </c>
      <c r="R30" s="152" t="str">
        <f>$M$24</f>
        <v>お</v>
      </c>
      <c r="S30" s="152">
        <v>4</v>
      </c>
      <c r="T30" s="306" t="s">
        <v>53</v>
      </c>
      <c r="U30" s="233" t="str">
        <f t="shared" si="1"/>
        <v>お4</v>
      </c>
      <c r="V30" s="241" t="s">
        <v>130</v>
      </c>
      <c r="W30" s="242" t="s">
        <v>85</v>
      </c>
      <c r="Y30" s="150" t="str">
        <f>T30</f>
        <v>⑭</v>
      </c>
      <c r="Z30" s="150">
        <v>1</v>
      </c>
      <c r="AA30" s="46" t="str">
        <f t="shared" si="2"/>
        <v>⑭1</v>
      </c>
      <c r="AB30" s="266" t="s">
        <v>17</v>
      </c>
      <c r="AC30" s="186" t="s">
        <v>83</v>
      </c>
      <c r="AD30" s="332">
        <v>27</v>
      </c>
      <c r="AE30" s="128"/>
      <c r="AF30" s="88"/>
      <c r="AG30" s="172"/>
      <c r="AH30" s="165"/>
      <c r="AI30" s="343"/>
      <c r="AJ30" s="142">
        <f>AJ28+1</f>
        <v>25</v>
      </c>
      <c r="AK30" s="180" t="s">
        <v>17</v>
      </c>
      <c r="AL30" s="209" t="s">
        <v>83</v>
      </c>
      <c r="AO30" s="343"/>
      <c r="AP30" s="299" t="s">
        <v>110</v>
      </c>
      <c r="AQ30" s="180" t="s">
        <v>17</v>
      </c>
      <c r="AR30" s="209" t="s">
        <v>83</v>
      </c>
    </row>
    <row r="31" spans="1:51" ht="44.1" customHeight="1" thickTop="1" thickBot="1" x14ac:dyDescent="0.25">
      <c r="A31" s="3">
        <v>28</v>
      </c>
      <c r="B31" s="319"/>
      <c r="C31" s="199" t="s">
        <v>74</v>
      </c>
      <c r="D31" s="200" t="s">
        <v>91</v>
      </c>
      <c r="F31" s="126" t="s">
        <v>33</v>
      </c>
      <c r="G31" s="126" t="s">
        <v>32</v>
      </c>
      <c r="H31" s="126">
        <v>5</v>
      </c>
      <c r="I31" s="127" t="s">
        <v>9</v>
      </c>
      <c r="J31" s="147"/>
      <c r="K31" s="147" t="s">
        <v>99</v>
      </c>
      <c r="L31" s="147">
        <v>3</v>
      </c>
      <c r="M31" s="314"/>
      <c r="N31" s="116" t="str">
        <f t="shared" si="0"/>
        <v>5位-3</v>
      </c>
      <c r="O31" s="210" t="s">
        <v>17</v>
      </c>
      <c r="P31" s="211" t="s">
        <v>84</v>
      </c>
      <c r="R31" s="152" t="str">
        <f>$M$28</f>
        <v>か</v>
      </c>
      <c r="S31" s="152">
        <v>4</v>
      </c>
      <c r="T31" s="305"/>
      <c r="U31" s="124" t="str">
        <f t="shared" si="1"/>
        <v>か4</v>
      </c>
      <c r="V31" s="229" t="s">
        <v>17</v>
      </c>
      <c r="W31" s="230" t="s">
        <v>83</v>
      </c>
      <c r="Y31" s="150" t="str">
        <f>T30</f>
        <v>⑭</v>
      </c>
      <c r="Z31" s="150">
        <v>2</v>
      </c>
      <c r="AA31" s="47" t="str">
        <f t="shared" si="2"/>
        <v>⑭2</v>
      </c>
      <c r="AB31" s="267" t="s">
        <v>130</v>
      </c>
      <c r="AC31" s="268" t="s">
        <v>85</v>
      </c>
      <c r="AD31" s="332">
        <v>28</v>
      </c>
      <c r="AE31" s="128"/>
      <c r="AF31" s="88"/>
      <c r="AG31" s="172"/>
      <c r="AH31" s="165"/>
      <c r="AI31" s="345"/>
      <c r="AJ31" s="143">
        <f>AJ30+1</f>
        <v>26</v>
      </c>
      <c r="AK31" s="271" t="s">
        <v>69</v>
      </c>
      <c r="AL31" s="228" t="s">
        <v>70</v>
      </c>
      <c r="AO31" s="345"/>
      <c r="AP31" s="307"/>
      <c r="AQ31" s="271" t="s">
        <v>69</v>
      </c>
      <c r="AR31" s="228" t="s">
        <v>70</v>
      </c>
    </row>
    <row r="32" spans="1:51" ht="16.2" customHeight="1" thickTop="1" x14ac:dyDescent="0.2">
      <c r="B32" s="78"/>
      <c r="C32" s="36"/>
      <c r="D32" s="16"/>
      <c r="K32" s="150"/>
      <c r="L32" s="150"/>
      <c r="M32" s="79"/>
      <c r="N32" s="35"/>
      <c r="O32" s="41"/>
      <c r="P32" s="12"/>
      <c r="T32" s="80"/>
      <c r="U32" s="38"/>
      <c r="V32" s="41"/>
      <c r="W32" s="17"/>
      <c r="Y32" s="150"/>
      <c r="Z32" s="150"/>
      <c r="AA32" s="81"/>
      <c r="AB32" s="41"/>
      <c r="AC32" s="12"/>
      <c r="AD32" s="125"/>
      <c r="AE32" s="125"/>
      <c r="AF32" s="88"/>
      <c r="AG32" s="172"/>
      <c r="AH32" s="163"/>
      <c r="AI32" s="24"/>
      <c r="AJ32" s="82"/>
      <c r="AK32" s="25"/>
      <c r="AL32" s="25"/>
      <c r="AO32" s="83"/>
      <c r="AP32" s="26"/>
      <c r="AQ32" s="25"/>
      <c r="AR32" s="25"/>
    </row>
    <row r="33" spans="1:53" ht="25.05" customHeight="1" x14ac:dyDescent="0.2">
      <c r="C33" s="337" t="s">
        <v>22</v>
      </c>
      <c r="D33" s="297">
        <f>4*10+2*6</f>
        <v>52</v>
      </c>
      <c r="E33" s="297"/>
      <c r="K33" s="151"/>
      <c r="L33" s="151"/>
      <c r="M33" s="99"/>
      <c r="N33" s="99"/>
      <c r="O33" s="297">
        <f>4*10+2*6</f>
        <v>52</v>
      </c>
      <c r="P33" s="297"/>
      <c r="Q33" s="151"/>
      <c r="T33" s="90"/>
      <c r="U33" s="99"/>
      <c r="V33" s="297">
        <v>14</v>
      </c>
      <c r="W33" s="297"/>
      <c r="X33" s="147"/>
      <c r="Y33" s="147"/>
      <c r="Z33" s="147"/>
      <c r="AA33" s="99"/>
      <c r="AB33" s="297"/>
      <c r="AC33" s="297"/>
      <c r="AG33" s="170"/>
      <c r="AH33" s="168"/>
      <c r="AI33" s="297">
        <v>16</v>
      </c>
      <c r="AJ33" s="297"/>
      <c r="AK33" s="99"/>
      <c r="AL33" s="93"/>
      <c r="AM33" s="281" t="s">
        <v>112</v>
      </c>
      <c r="AN33" s="281"/>
      <c r="AO33" s="281"/>
      <c r="AP33" s="281"/>
      <c r="AQ33" s="338">
        <f>D33+O33+V33+AI33</f>
        <v>134</v>
      </c>
      <c r="AR33" s="338"/>
      <c r="AS33" s="338"/>
      <c r="AT33" s="34"/>
      <c r="AX33" s="2"/>
      <c r="AY33" s="2"/>
    </row>
    <row r="34" spans="1:53" s="100" customFormat="1" ht="25.05" customHeight="1" x14ac:dyDescent="0.3">
      <c r="A34" s="9"/>
      <c r="B34" s="8"/>
      <c r="C34" s="337" t="s">
        <v>8</v>
      </c>
      <c r="D34" s="84">
        <f>D33/6</f>
        <v>8.6666666666666661</v>
      </c>
      <c r="E34" s="99"/>
      <c r="F34" s="1"/>
      <c r="G34" s="1"/>
      <c r="H34" s="1"/>
      <c r="I34" s="119"/>
      <c r="J34" s="144"/>
      <c r="K34" s="147"/>
      <c r="L34" s="147"/>
      <c r="M34" s="99"/>
      <c r="N34" s="91"/>
      <c r="O34" s="293">
        <f>O33/6</f>
        <v>8.6666666666666661</v>
      </c>
      <c r="P34" s="293"/>
      <c r="Q34" s="154"/>
      <c r="R34" s="155"/>
      <c r="S34" s="155"/>
      <c r="T34" s="92"/>
      <c r="U34" s="28"/>
      <c r="V34" s="293">
        <f>V33/6</f>
        <v>2.3333333333333335</v>
      </c>
      <c r="W34" s="293"/>
      <c r="X34" s="151"/>
      <c r="Y34" s="161"/>
      <c r="Z34" s="161"/>
      <c r="AA34" s="99"/>
      <c r="AB34" s="293"/>
      <c r="AC34" s="293"/>
      <c r="AD34" s="27"/>
      <c r="AE34" s="27"/>
      <c r="AF34" s="97"/>
      <c r="AG34" s="173"/>
      <c r="AH34" s="169"/>
      <c r="AI34" s="293">
        <v>6</v>
      </c>
      <c r="AJ34" s="293"/>
      <c r="AK34" s="99"/>
      <c r="AL34" s="93"/>
      <c r="AM34" s="281" t="s">
        <v>127</v>
      </c>
      <c r="AN34" s="281"/>
      <c r="AO34" s="281"/>
      <c r="AP34" s="281"/>
      <c r="AQ34" s="281"/>
      <c r="AR34" s="281"/>
      <c r="AS34" s="339"/>
      <c r="AT34" s="34"/>
      <c r="AU34" s="23"/>
      <c r="AV34" s="6"/>
      <c r="AW34" s="6"/>
    </row>
    <row r="35" spans="1:53" s="8" customFormat="1" ht="25.05" customHeight="1" x14ac:dyDescent="0.2">
      <c r="A35" s="10"/>
      <c r="B35" s="100"/>
      <c r="C35" s="337" t="s">
        <v>7</v>
      </c>
      <c r="D35" s="85">
        <v>7.2685185185185188E-3</v>
      </c>
      <c r="E35" s="98"/>
      <c r="F35" s="15"/>
      <c r="G35" s="327" t="s">
        <v>115</v>
      </c>
      <c r="H35" s="327"/>
      <c r="I35" s="327"/>
      <c r="J35" s="327"/>
      <c r="K35" s="327"/>
      <c r="L35" s="327"/>
      <c r="M35" s="327"/>
      <c r="N35" s="99"/>
      <c r="O35" s="298">
        <v>7.2916666666666659E-3</v>
      </c>
      <c r="P35" s="298"/>
      <c r="Q35" s="151"/>
      <c r="R35" s="155"/>
      <c r="S35" s="155"/>
      <c r="T35" s="92"/>
      <c r="U35" s="28"/>
      <c r="V35" s="298">
        <v>7.6388888888888886E-3</v>
      </c>
      <c r="W35" s="298"/>
      <c r="X35" s="147"/>
      <c r="Y35" s="147"/>
      <c r="Z35" s="147"/>
      <c r="AA35" s="91"/>
      <c r="AB35" s="298"/>
      <c r="AC35" s="298"/>
      <c r="AD35" s="27"/>
      <c r="AE35" s="27"/>
      <c r="AF35" s="97"/>
      <c r="AG35" s="173"/>
      <c r="AH35" s="169"/>
      <c r="AI35" s="298">
        <v>7.2916666666666659E-3</v>
      </c>
      <c r="AJ35" s="298"/>
      <c r="AK35" s="91"/>
      <c r="AM35" s="174"/>
      <c r="AN35" s="174"/>
      <c r="AO35" s="174"/>
      <c r="AP35" s="174"/>
      <c r="AQ35" s="174"/>
      <c r="AR35" s="174"/>
      <c r="AS35" s="133"/>
      <c r="AT35" s="40"/>
      <c r="AU35" s="40"/>
      <c r="AV35" s="40"/>
      <c r="AW35" s="40"/>
      <c r="AX35" s="40"/>
      <c r="AY35" s="40"/>
      <c r="AZ35" s="40"/>
      <c r="BA35" s="40"/>
    </row>
    <row r="36" spans="1:53" s="8" customFormat="1" ht="25.05" customHeight="1" x14ac:dyDescent="0.2">
      <c r="A36" s="10"/>
      <c r="B36" s="100"/>
      <c r="C36" s="337" t="s">
        <v>6</v>
      </c>
      <c r="D36" s="86">
        <f>D34*D35</f>
        <v>6.2993827160493829E-2</v>
      </c>
      <c r="E36" s="99"/>
      <c r="F36" s="15"/>
      <c r="G36" s="327"/>
      <c r="H36" s="327"/>
      <c r="I36" s="327"/>
      <c r="J36" s="327"/>
      <c r="K36" s="327"/>
      <c r="L36" s="327"/>
      <c r="M36" s="327"/>
      <c r="N36" s="99"/>
      <c r="O36" s="290">
        <f>O34*O35</f>
        <v>6.3194444444444428E-2</v>
      </c>
      <c r="P36" s="290"/>
      <c r="Q36" s="151"/>
      <c r="R36" s="155"/>
      <c r="S36" s="155"/>
      <c r="T36" s="92"/>
      <c r="U36" s="28"/>
      <c r="V36" s="290">
        <f>V34*V35</f>
        <v>1.7824074074074076E-2</v>
      </c>
      <c r="W36" s="290"/>
      <c r="X36" s="147"/>
      <c r="Y36" s="147"/>
      <c r="Z36" s="147"/>
      <c r="AA36" s="91"/>
      <c r="AB36" s="2"/>
      <c r="AC36" s="2"/>
      <c r="AD36" s="27"/>
      <c r="AE36" s="27"/>
      <c r="AF36" s="97"/>
      <c r="AG36" s="173"/>
      <c r="AH36" s="169"/>
      <c r="AI36" s="290">
        <f>AI34*AI35</f>
        <v>4.3749999999999997E-2</v>
      </c>
      <c r="AJ36" s="290"/>
      <c r="AK36" s="91"/>
      <c r="AL36" s="39" t="s">
        <v>124</v>
      </c>
      <c r="AN36" s="33"/>
      <c r="AO36" s="33"/>
      <c r="AP36" s="33"/>
      <c r="AQ36" s="33"/>
      <c r="AR36" s="33"/>
      <c r="AS36" s="175"/>
      <c r="AT36" s="40"/>
      <c r="AU36" s="11"/>
      <c r="AV36" s="40"/>
      <c r="AW36" s="40"/>
      <c r="AX36" s="40"/>
      <c r="AY36" s="40"/>
      <c r="AZ36" s="40"/>
      <c r="BA36" s="40"/>
    </row>
    <row r="37" spans="1:53" s="100" customFormat="1" ht="25.05" customHeight="1" x14ac:dyDescent="0.2">
      <c r="A37" s="9"/>
      <c r="B37" s="8"/>
      <c r="C37" s="337" t="s">
        <v>5</v>
      </c>
      <c r="D37" s="87">
        <v>0.39583333333333331</v>
      </c>
      <c r="E37" s="99"/>
      <c r="F37" s="1"/>
      <c r="G37" s="327"/>
      <c r="H37" s="327"/>
      <c r="I37" s="327"/>
      <c r="J37" s="327"/>
      <c r="K37" s="327"/>
      <c r="L37" s="327"/>
      <c r="M37" s="327"/>
      <c r="N37" s="99"/>
      <c r="O37" s="291">
        <f>D38+D39</f>
        <v>0.49007716049382716</v>
      </c>
      <c r="P37" s="292"/>
      <c r="Q37" s="151"/>
      <c r="R37" s="155"/>
      <c r="S37" s="155"/>
      <c r="T37" s="92"/>
      <c r="U37" s="28"/>
      <c r="V37" s="291">
        <f>O38+O39</f>
        <v>0.56716049382716038</v>
      </c>
      <c r="W37" s="292"/>
      <c r="X37" s="147"/>
      <c r="Y37" s="161"/>
      <c r="Z37" s="161"/>
      <c r="AA37" s="99"/>
      <c r="AB37" s="2"/>
      <c r="AC37" s="2"/>
      <c r="AD37" s="27"/>
      <c r="AE37" s="27"/>
      <c r="AF37" s="97"/>
      <c r="AG37" s="173"/>
      <c r="AH37" s="169"/>
      <c r="AI37" s="291">
        <f>V38+V39</f>
        <v>0.59540123456790106</v>
      </c>
      <c r="AJ37" s="292"/>
      <c r="AK37" s="99"/>
      <c r="AL37" s="39" t="s">
        <v>126</v>
      </c>
      <c r="AT37" s="11"/>
      <c r="AU37" s="11"/>
      <c r="AV37" s="11"/>
      <c r="AW37" s="11"/>
      <c r="AX37" s="11"/>
      <c r="AY37" s="11"/>
      <c r="AZ37" s="11"/>
      <c r="BA37" s="11"/>
    </row>
    <row r="38" spans="1:53" s="100" customFormat="1" ht="25.05" customHeight="1" x14ac:dyDescent="0.2">
      <c r="A38" s="9"/>
      <c r="B38" s="8"/>
      <c r="C38" s="337" t="s">
        <v>4</v>
      </c>
      <c r="D38" s="87">
        <f>D37+D36</f>
        <v>0.45882716049382716</v>
      </c>
      <c r="E38" s="99"/>
      <c r="F38" s="1"/>
      <c r="G38" s="327"/>
      <c r="H38" s="327"/>
      <c r="I38" s="327"/>
      <c r="J38" s="327"/>
      <c r="K38" s="327"/>
      <c r="L38" s="327"/>
      <c r="M38" s="327"/>
      <c r="N38" s="99"/>
      <c r="O38" s="291">
        <f>O37+O36</f>
        <v>0.55327160493827154</v>
      </c>
      <c r="P38" s="292"/>
      <c r="Q38" s="151"/>
      <c r="R38" s="155"/>
      <c r="S38" s="155"/>
      <c r="T38" s="92"/>
      <c r="U38" s="28"/>
      <c r="V38" s="291">
        <f>V37+V36</f>
        <v>0.58498456790123443</v>
      </c>
      <c r="W38" s="292"/>
      <c r="X38" s="162"/>
      <c r="Y38" s="161"/>
      <c r="Z38" s="161"/>
      <c r="AA38" s="99"/>
      <c r="AB38" s="2"/>
      <c r="AC38" s="2"/>
      <c r="AD38" s="27"/>
      <c r="AE38" s="27"/>
      <c r="AF38" s="97"/>
      <c r="AG38" s="173"/>
      <c r="AH38" s="169"/>
      <c r="AI38" s="291">
        <f>AI37+AI36</f>
        <v>0.63915123456790102</v>
      </c>
      <c r="AJ38" s="292"/>
      <c r="AK38" s="99"/>
      <c r="AL38" s="39" t="s">
        <v>125</v>
      </c>
      <c r="AM38" s="33"/>
      <c r="AN38" s="33"/>
      <c r="AO38" s="33"/>
      <c r="AP38" s="33"/>
      <c r="AQ38" s="33"/>
      <c r="AR38" s="33"/>
      <c r="AS38" s="176"/>
      <c r="AT38" s="11"/>
      <c r="AU38" s="11"/>
      <c r="AV38" s="11"/>
      <c r="AW38" s="11"/>
      <c r="AX38" s="11"/>
      <c r="AY38" s="11"/>
      <c r="AZ38" s="11"/>
      <c r="BA38" s="11"/>
    </row>
    <row r="39" spans="1:53" s="5" customFormat="1" ht="25.05" customHeight="1" x14ac:dyDescent="0.3">
      <c r="A39" s="4"/>
      <c r="B39" s="4"/>
      <c r="C39" s="94"/>
      <c r="D39" s="85">
        <v>3.125E-2</v>
      </c>
      <c r="E39" s="99"/>
      <c r="F39" s="1"/>
      <c r="G39" s="327"/>
      <c r="H39" s="327"/>
      <c r="I39" s="327"/>
      <c r="J39" s="327"/>
      <c r="K39" s="327"/>
      <c r="L39" s="327"/>
      <c r="M39" s="327"/>
      <c r="N39" s="99"/>
      <c r="O39" s="289">
        <v>1.3888888888888888E-2</v>
      </c>
      <c r="P39" s="289"/>
      <c r="Q39" s="147"/>
      <c r="R39" s="156"/>
      <c r="S39" s="156"/>
      <c r="T39" s="90"/>
      <c r="U39" s="99"/>
      <c r="V39" s="289">
        <v>1.0416666666666666E-2</v>
      </c>
      <c r="W39" s="289"/>
      <c r="X39" s="147"/>
      <c r="Y39" s="147"/>
      <c r="Z39" s="147"/>
      <c r="AA39" s="99"/>
      <c r="AB39" s="2"/>
      <c r="AC39" s="2"/>
      <c r="AD39" s="4"/>
      <c r="AE39" s="4"/>
      <c r="AF39" s="4"/>
      <c r="AG39" s="170"/>
      <c r="AH39" s="168"/>
      <c r="AI39" s="289">
        <v>2.0833333333333332E-2</v>
      </c>
      <c r="AJ39" s="289"/>
      <c r="AK39" s="99"/>
      <c r="AL39" s="33"/>
      <c r="AM39" s="33"/>
      <c r="AN39" s="33"/>
      <c r="AO39" s="33"/>
      <c r="AP39" s="33"/>
      <c r="AQ39" s="33"/>
      <c r="AR39" s="33"/>
      <c r="AS39" s="20"/>
      <c r="AU39" s="6"/>
      <c r="AV39" s="6"/>
      <c r="AW39" s="6"/>
      <c r="AX39" s="6"/>
      <c r="AY39" s="6"/>
    </row>
  </sheetData>
  <mergeCells count="85">
    <mergeCell ref="M28:M31"/>
    <mergeCell ref="O33:P33"/>
    <mergeCell ref="G35:M39"/>
    <mergeCell ref="B14:B17"/>
    <mergeCell ref="B18:B22"/>
    <mergeCell ref="B23:B27"/>
    <mergeCell ref="O35:P35"/>
    <mergeCell ref="B28:B31"/>
    <mergeCell ref="D33:E33"/>
    <mergeCell ref="B9:B13"/>
    <mergeCell ref="M9:M13"/>
    <mergeCell ref="T10:T11"/>
    <mergeCell ref="C3:E3"/>
    <mergeCell ref="AA2:AC3"/>
    <mergeCell ref="O3:Q3"/>
    <mergeCell ref="V3:W3"/>
    <mergeCell ref="B4:B8"/>
    <mergeCell ref="M4:M8"/>
    <mergeCell ref="T4:T5"/>
    <mergeCell ref="M2:P2"/>
    <mergeCell ref="AS12:AS13"/>
    <mergeCell ref="AP4:AP5"/>
    <mergeCell ref="AS4:AS5"/>
    <mergeCell ref="T6:T7"/>
    <mergeCell ref="AP6:AP7"/>
    <mergeCell ref="T8:T9"/>
    <mergeCell ref="AP8:AP9"/>
    <mergeCell ref="AO4:AO11"/>
    <mergeCell ref="AP10:AP11"/>
    <mergeCell ref="T12:T13"/>
    <mergeCell ref="AI12:AI19"/>
    <mergeCell ref="AO12:AO19"/>
    <mergeCell ref="AP12:AP13"/>
    <mergeCell ref="AI4:AI11"/>
    <mergeCell ref="AK3:AL3"/>
    <mergeCell ref="M14:M18"/>
    <mergeCell ref="T14:T15"/>
    <mergeCell ref="AP14:AP15"/>
    <mergeCell ref="T16:T17"/>
    <mergeCell ref="AP16:AP17"/>
    <mergeCell ref="T18:T19"/>
    <mergeCell ref="AP18:AP19"/>
    <mergeCell ref="M19:M23"/>
    <mergeCell ref="T20:T21"/>
    <mergeCell ref="AI20:AI25"/>
    <mergeCell ref="AO20:AO25"/>
    <mergeCell ref="AP20:AP21"/>
    <mergeCell ref="T22:T23"/>
    <mergeCell ref="M24:M27"/>
    <mergeCell ref="T24:T25"/>
    <mergeCell ref="V35:W35"/>
    <mergeCell ref="AB35:AC35"/>
    <mergeCell ref="AI35:AJ35"/>
    <mergeCell ref="AP24:AP25"/>
    <mergeCell ref="T26:T27"/>
    <mergeCell ref="AI26:AI31"/>
    <mergeCell ref="AO26:AO31"/>
    <mergeCell ref="AP26:AP27"/>
    <mergeCell ref="T28:T29"/>
    <mergeCell ref="AP28:AP29"/>
    <mergeCell ref="T30:T31"/>
    <mergeCell ref="AP30:AP31"/>
    <mergeCell ref="O34:P34"/>
    <mergeCell ref="V34:W34"/>
    <mergeCell ref="AQ33:AS33"/>
    <mergeCell ref="AS20:AS21"/>
    <mergeCell ref="AS26:AS27"/>
    <mergeCell ref="AB34:AC34"/>
    <mergeCell ref="AI34:AJ34"/>
    <mergeCell ref="AP22:AP23"/>
    <mergeCell ref="V33:W33"/>
    <mergeCell ref="AB33:AC33"/>
    <mergeCell ref="AI33:AJ33"/>
    <mergeCell ref="V39:W39"/>
    <mergeCell ref="AI39:AJ39"/>
    <mergeCell ref="O36:P36"/>
    <mergeCell ref="V36:W36"/>
    <mergeCell ref="AI36:AJ36"/>
    <mergeCell ref="O37:P37"/>
    <mergeCell ref="V37:W37"/>
    <mergeCell ref="AI37:AJ37"/>
    <mergeCell ref="O38:P38"/>
    <mergeCell ref="V38:W38"/>
    <mergeCell ref="AI38:AJ38"/>
    <mergeCell ref="O39:P39"/>
  </mergeCells>
  <phoneticPr fontId="3"/>
  <printOptions horizontalCentered="1" verticalCentered="1"/>
  <pageMargins left="0" right="0" top="0" bottom="0" header="0.31496062992125984" footer="0.31496062992125984"/>
  <pageSetup paperSize="9" scale="39" orientation="landscape" horizontalDpi="0" verticalDpi="0" r:id="rId1"/>
  <colBreaks count="4" manualBreakCount="4">
    <brk id="12" max="1048575" man="1"/>
    <brk id="23" max="1048575" man="1"/>
    <brk id="34" max="1048575" man="1"/>
    <brk id="4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2"/>
  <sheetViews>
    <sheetView view="pageBreakPreview" zoomScaleNormal="100" zoomScaleSheetLayoutView="100" workbookViewId="0">
      <selection activeCell="B1" sqref="B1"/>
    </sheetView>
  </sheetViews>
  <sheetFormatPr defaultColWidth="9" defaultRowHeight="15" customHeight="1" x14ac:dyDescent="0.2"/>
  <cols>
    <col min="1" max="1" width="2.44140625" style="48" customWidth="1"/>
    <col min="2" max="2" width="10.109375" style="48" customWidth="1"/>
    <col min="3" max="3" width="8.21875" style="48" customWidth="1"/>
    <col min="4" max="4" width="6.109375" style="48" customWidth="1"/>
    <col min="5" max="5" width="9.77734375" style="48" customWidth="1"/>
    <col min="6" max="6" width="15" style="48" customWidth="1"/>
    <col min="7" max="15" width="9" style="48"/>
    <col min="16" max="16" width="8.77734375" style="48" customWidth="1"/>
    <col min="17" max="17" width="7.6640625" style="48" customWidth="1"/>
    <col min="18" max="16384" width="9" style="48"/>
  </cols>
  <sheetData>
    <row r="2" spans="2:7" ht="15" customHeight="1" x14ac:dyDescent="0.2">
      <c r="B2" s="48" t="s">
        <v>116</v>
      </c>
    </row>
    <row r="3" spans="2:7" ht="15" customHeight="1" x14ac:dyDescent="0.2">
      <c r="B3" s="48" t="s">
        <v>117</v>
      </c>
    </row>
    <row r="5" spans="2:7" ht="15" customHeight="1" x14ac:dyDescent="0.2">
      <c r="B5" s="77" t="s">
        <v>67</v>
      </c>
      <c r="C5" s="76"/>
      <c r="D5" s="59"/>
      <c r="E5" s="75"/>
      <c r="F5" s="55"/>
      <c r="G5" s="68"/>
    </row>
    <row r="6" spans="2:7" ht="15" customHeight="1" x14ac:dyDescent="0.2">
      <c r="B6" s="67" t="s">
        <v>3</v>
      </c>
      <c r="C6" s="66" t="s">
        <v>118</v>
      </c>
      <c r="D6" s="74"/>
      <c r="E6" s="73">
        <v>28000</v>
      </c>
      <c r="F6" s="55"/>
    </row>
    <row r="7" spans="2:7" ht="15" customHeight="1" x14ac:dyDescent="0.2">
      <c r="B7" s="72"/>
      <c r="C7" s="59"/>
      <c r="D7" s="59"/>
      <c r="E7" s="71"/>
      <c r="F7" s="55"/>
    </row>
    <row r="8" spans="2:7" ht="15" customHeight="1" x14ac:dyDescent="0.2">
      <c r="B8" s="51"/>
      <c r="D8" s="57" t="s">
        <v>0</v>
      </c>
      <c r="E8" s="56">
        <f>SUM(E6:E7)</f>
        <v>28000</v>
      </c>
      <c r="F8" s="55"/>
    </row>
    <row r="9" spans="2:7" ht="15" customHeight="1" x14ac:dyDescent="0.2">
      <c r="B9" s="68" t="s">
        <v>66</v>
      </c>
      <c r="C9" s="70"/>
      <c r="D9" s="69"/>
      <c r="F9" s="68"/>
    </row>
    <row r="10" spans="2:7" ht="15" customHeight="1" x14ac:dyDescent="0.2">
      <c r="B10" s="67" t="s">
        <v>1</v>
      </c>
      <c r="C10" s="66" t="s">
        <v>119</v>
      </c>
      <c r="D10" s="66"/>
      <c r="E10" s="65">
        <v>2400</v>
      </c>
      <c r="F10" s="61"/>
    </row>
    <row r="11" spans="2:7" ht="15" customHeight="1" x14ac:dyDescent="0.2">
      <c r="B11" s="64" t="s">
        <v>25</v>
      </c>
      <c r="C11" s="63" t="s">
        <v>63</v>
      </c>
      <c r="D11" s="63"/>
      <c r="E11" s="62">
        <f>1173+1100</f>
        <v>2273</v>
      </c>
      <c r="F11" s="61"/>
    </row>
    <row r="12" spans="2:7" ht="15" customHeight="1" x14ac:dyDescent="0.2">
      <c r="B12" s="64" t="s">
        <v>65</v>
      </c>
      <c r="C12" s="63" t="s">
        <v>64</v>
      </c>
      <c r="D12" s="63"/>
      <c r="E12" s="62">
        <v>1800</v>
      </c>
      <c r="F12" s="61"/>
    </row>
    <row r="13" spans="2:7" ht="15" customHeight="1" x14ac:dyDescent="0.2">
      <c r="B13" s="64" t="s">
        <v>128</v>
      </c>
      <c r="C13" s="63" t="s">
        <v>64</v>
      </c>
      <c r="D13" s="63"/>
      <c r="E13" s="62">
        <v>70</v>
      </c>
      <c r="F13" s="68" t="s">
        <v>121</v>
      </c>
    </row>
    <row r="14" spans="2:7" ht="15" customHeight="1" x14ac:dyDescent="0.2">
      <c r="B14" s="64"/>
      <c r="C14" s="63"/>
      <c r="D14" s="63"/>
      <c r="E14" s="62"/>
      <c r="F14" s="177"/>
    </row>
    <row r="15" spans="2:7" ht="15" customHeight="1" x14ac:dyDescent="0.2">
      <c r="B15" s="60" t="s">
        <v>120</v>
      </c>
      <c r="C15" s="59" t="s">
        <v>122</v>
      </c>
      <c r="D15" s="59"/>
      <c r="E15" s="58"/>
      <c r="F15" s="177">
        <v>36500</v>
      </c>
    </row>
    <row r="16" spans="2:7" ht="15" customHeight="1" x14ac:dyDescent="0.2">
      <c r="B16" s="51"/>
      <c r="D16" s="57" t="s">
        <v>0</v>
      </c>
      <c r="E16" s="56">
        <f>SUM(E10:E15)</f>
        <v>6543</v>
      </c>
      <c r="F16" s="55"/>
    </row>
    <row r="21" spans="1:6" ht="15" customHeight="1" x14ac:dyDescent="0.2">
      <c r="D21" s="42"/>
      <c r="E21" s="54"/>
    </row>
    <row r="27" spans="1:6" ht="15" customHeight="1" x14ac:dyDescent="0.2">
      <c r="A27" s="49" t="s">
        <v>62</v>
      </c>
      <c r="F27" s="49"/>
    </row>
    <row r="28" spans="1:6" ht="15" customHeight="1" x14ac:dyDescent="0.2">
      <c r="A28" s="53"/>
      <c r="D28" s="51" t="s">
        <v>123</v>
      </c>
      <c r="E28" s="50">
        <f>E8-(E16+F14+F15)</f>
        <v>-15043</v>
      </c>
      <c r="F28" s="52"/>
    </row>
    <row r="29" spans="1:6" ht="15" customHeight="1" x14ac:dyDescent="0.2">
      <c r="A29" s="49"/>
      <c r="F29" s="49"/>
    </row>
    <row r="30" spans="1:6" ht="15" customHeight="1" x14ac:dyDescent="0.2">
      <c r="A30" s="49"/>
      <c r="F30" s="49"/>
    </row>
    <row r="31" spans="1:6" ht="15" customHeight="1" x14ac:dyDescent="0.2">
      <c r="A31" s="49"/>
      <c r="F31" s="49"/>
    </row>
    <row r="32" spans="1:6" ht="15" customHeight="1" x14ac:dyDescent="0.2">
      <c r="A32" s="49"/>
      <c r="F32" s="49"/>
    </row>
  </sheetData>
  <phoneticPr fontId="3"/>
  <printOptions horizontalCentered="1" verticalCentered="1"/>
  <pageMargins left="0" right="0" top="0.55118110236220474" bottom="0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結果</vt:lpstr>
      <vt:lpstr>収支</vt:lpstr>
      <vt:lpstr>結果!Print_Area</vt:lpstr>
      <vt:lpstr>収支!Print_Area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</dc:creator>
  <cp:lastModifiedBy>Owner</cp:lastModifiedBy>
  <cp:lastPrinted>2021-03-07T11:56:27Z</cp:lastPrinted>
  <dcterms:created xsi:type="dcterms:W3CDTF">2004-04-03T04:25:14Z</dcterms:created>
  <dcterms:modified xsi:type="dcterms:W3CDTF">2021-03-07T11:59:46Z</dcterms:modified>
</cp:coreProperties>
</file>